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5th October 2023\"/>
    </mc:Choice>
  </mc:AlternateContent>
  <xr:revisionPtr revIDLastSave="0" documentId="8_{E0A0EC29-9715-4674-BBAF-6AFC469D31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.1.2 &amp; 4.2.2 &amp; 4.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1" i="1" l="1"/>
  <c r="D77" i="1"/>
  <c r="D74" i="1"/>
  <c r="D73" i="1"/>
  <c r="D70" i="1"/>
  <c r="D67" i="1"/>
  <c r="D61" i="1"/>
  <c r="D60" i="1"/>
  <c r="D58" i="1"/>
  <c r="D56" i="1"/>
  <c r="D34" i="1"/>
  <c r="D30" i="1"/>
  <c r="D26" i="1"/>
  <c r="D21" i="1"/>
  <c r="D16" i="1"/>
</calcChain>
</file>

<file path=xl/sharedStrings.xml><?xml version="1.0" encoding="utf-8"?>
<sst xmlns="http://schemas.openxmlformats.org/spreadsheetml/2006/main" count="323" uniqueCount="191">
  <si>
    <t>4.1.2</t>
  </si>
  <si>
    <t>Percentage of expenditure excluding salary, for infrastructure  development  and augmentation during the last five years</t>
  </si>
  <si>
    <t xml:space="preserve">4.1.2.1: Expenditure for infrastructure augmentation excluding salary, during the last five years (INR in lakhs)  </t>
  </si>
  <si>
    <t>4.2.2</t>
  </si>
  <si>
    <t>Percentage expenditure  for purchase of books/ e-books and subscription to journals/e-journals during the last five years</t>
  </si>
  <si>
    <t>4.2.2.1: Annual expenditure for purchase of  books and journals  year- wise during  the last five years (INR in lakhs)</t>
  </si>
  <si>
    <t>4.4.1</t>
  </si>
  <si>
    <t>Percentage expenditure incurred on maintenance of physical facilities and academic support facilities excluding salary component during the last five years</t>
  </si>
  <si>
    <t xml:space="preserve">4.4.1.1: Expenditure incurred on  maintenance of  physical facilities and academic support facilities excluding salary component year-wise during the last five years (INR in lakhs) </t>
  </si>
  <si>
    <t xml:space="preserve">Head/Sub head of Expenditure
</t>
  </si>
  <si>
    <t>Item of expenditure</t>
  </si>
  <si>
    <t>Expenditure for infrastructure development and augmentation (in INR)</t>
  </si>
  <si>
    <t xml:space="preserve"> Expenditure on purchase of books/ebooks and subscription to journals/e-journals (in INR)</t>
  </si>
  <si>
    <t>Expenditure on maintenace of physical facilities and academic support facilities  (in INR)</t>
  </si>
  <si>
    <t>expenditure on Salary component/
wages (in INR)</t>
  </si>
  <si>
    <t>Other expenditures 
(in INR)</t>
  </si>
  <si>
    <t xml:space="preserve">Year 1-  2018 -19 </t>
  </si>
  <si>
    <t xml:space="preserve">Year 2-  2019-20 </t>
  </si>
  <si>
    <t>Year 3-  2020-21</t>
  </si>
  <si>
    <t>Year 4-  2021-22</t>
  </si>
  <si>
    <t>Year 5- 2022-23</t>
  </si>
  <si>
    <t>19522.234.00</t>
  </si>
  <si>
    <t>Rs. 57,639/-</t>
  </si>
  <si>
    <t>Rs. 5,75,585/-</t>
  </si>
  <si>
    <t>Rs. 5,51,569/-</t>
  </si>
  <si>
    <t xml:space="preserve">Cost (In Rupees) </t>
  </si>
  <si>
    <t>To Affiliation Fees</t>
  </si>
  <si>
    <t>To Bank Charges</t>
  </si>
  <si>
    <t>To Computer &amp; Software Exp.</t>
  </si>
  <si>
    <t>To Convocation Exp.</t>
  </si>
  <si>
    <t>To Depriciation</t>
  </si>
  <si>
    <t>To Electricity &amp; Water Exp.</t>
  </si>
  <si>
    <t>To Examination Exp.</t>
  </si>
  <si>
    <t>To Fuel Exp.</t>
  </si>
  <si>
    <t>To Function &amp; Festival Exp.</t>
  </si>
  <si>
    <t>To Housekeeping &amp; Horticulture Exp</t>
  </si>
  <si>
    <t>To Insurance Exp.</t>
  </si>
  <si>
    <t>To Interest on tds</t>
  </si>
  <si>
    <t>To Lab Exp.</t>
  </si>
  <si>
    <t>To Marketing Exp.</t>
  </si>
  <si>
    <t>To Medical Exp.</t>
  </si>
  <si>
    <t>To Membership &amp; Subscription Exp</t>
  </si>
  <si>
    <t>To Miscellenous Exp.</t>
  </si>
  <si>
    <t>To Mootcourt Exp.</t>
  </si>
  <si>
    <t>To News Paper &amp; Periodicals</t>
  </si>
  <si>
    <t>To Office Exp.</t>
  </si>
  <si>
    <t>To Pest manangement Exp.</t>
  </si>
  <si>
    <t>To Postage &amp; Courier</t>
  </si>
  <si>
    <t>To Printing &amp; Stationery</t>
  </si>
  <si>
    <t>To PF &amp; ESI Contribution</t>
  </si>
  <si>
    <t>To Professional &amp; Consultancy Exp.</t>
  </si>
  <si>
    <t>To Rent Exp.</t>
  </si>
  <si>
    <t>To Repair &amp; Maintenance Exp.</t>
  </si>
  <si>
    <t>To Salary Exp</t>
  </si>
  <si>
    <t>To Security &amp; Service Exp.</t>
  </si>
  <si>
    <t>To Sport Exp.</t>
  </si>
  <si>
    <t>To Telephone &amp; Internet  Exp.</t>
  </si>
  <si>
    <t>To Training &amp; Placement Exp.</t>
  </si>
  <si>
    <t>To Transportation Exp.</t>
  </si>
  <si>
    <t>To Travelling Exp.</t>
  </si>
  <si>
    <t>To Tributes Exp.</t>
  </si>
  <si>
    <t>To Web Site Exp.</t>
  </si>
  <si>
    <t xml:space="preserve">Expenditure </t>
  </si>
  <si>
    <t>To Law workshop Exp.</t>
  </si>
  <si>
    <t>To Remunaration Exp.</t>
  </si>
  <si>
    <t>To Research &amp; Devlopement exp</t>
  </si>
  <si>
    <t>To Bore well Exp</t>
  </si>
  <si>
    <t>To Daily Wages Exp</t>
  </si>
  <si>
    <t>To Sports Exp</t>
  </si>
  <si>
    <t>To Institutional Affiliation Fees</t>
  </si>
  <si>
    <t>To Bus Service Charges</t>
  </si>
  <si>
    <t>To Mess Expenses</t>
  </si>
  <si>
    <t>To Photocopy Machine Rent</t>
  </si>
  <si>
    <t>To Staff Welfare Exp</t>
  </si>
  <si>
    <t xml:space="preserve"> Item of expenditure</t>
  </si>
  <si>
    <t>Cost (In Rupees)</t>
  </si>
  <si>
    <t>Institutional Expenses</t>
  </si>
  <si>
    <t>Marketing Expenses</t>
  </si>
  <si>
    <t>Repair &amp; Maintenance Expenses</t>
  </si>
  <si>
    <t>Tuition Fee Scholarship</t>
  </si>
  <si>
    <t>Activities &amp; Programmes Expense</t>
  </si>
  <si>
    <t>Admin Charges EPF</t>
  </si>
  <si>
    <t>Admission Charges</t>
  </si>
  <si>
    <t>Admission Counselling Charges</t>
  </si>
  <si>
    <t>BANK CHARGES</t>
  </si>
  <si>
    <t>Bore Well Exp.</t>
  </si>
  <si>
    <t>Bus Service Charges</t>
  </si>
  <si>
    <t>Cable &amp; Digital TV Connection</t>
  </si>
  <si>
    <t>Consumables</t>
  </si>
  <si>
    <t>Conveyance Expenses</t>
  </si>
  <si>
    <t>Convocation Expenses</t>
  </si>
  <si>
    <t>Daily Wages Expenses</t>
  </si>
  <si>
    <t>Depreciation</t>
  </si>
  <si>
    <t>DISCOUNT GIVEN (A.S)</t>
  </si>
  <si>
    <t>DISCOUNT GIVEN (B.N)</t>
  </si>
  <si>
    <t>DISCOUNT GIVEN (C.P)</t>
  </si>
  <si>
    <t>Discount Given in Fees</t>
  </si>
  <si>
    <t>Drawing Expenses</t>
  </si>
  <si>
    <t>DTH RECHARGE / REPARING</t>
  </si>
  <si>
    <t>Electricity Charges</t>
  </si>
  <si>
    <t>Electricity Charges Jaipur Office</t>
  </si>
  <si>
    <t>Employees State Insurance</t>
  </si>
  <si>
    <t>Employer Share Epf</t>
  </si>
  <si>
    <t>Entertainment Exp.</t>
  </si>
  <si>
    <t>ESI Employer Share</t>
  </si>
  <si>
    <t>Examination Exp.</t>
  </si>
  <si>
    <t>Fabrication Exp.</t>
  </si>
  <si>
    <t>Frieght &amp; Cartage Expense</t>
  </si>
  <si>
    <t>Fuel Expense- D G Set</t>
  </si>
  <si>
    <t>Fuel Expense-Vehicle</t>
  </si>
  <si>
    <t>Function &amp; Festival</t>
  </si>
  <si>
    <t>General Office Expenses</t>
  </si>
  <si>
    <t>Guest Expenses</t>
  </si>
  <si>
    <t>Honararium</t>
  </si>
  <si>
    <t>Horticulture Expenses</t>
  </si>
  <si>
    <t>Hostel Expenses</t>
  </si>
  <si>
    <t>Housekeeping Expense</t>
  </si>
  <si>
    <t>Insurance Charges</t>
  </si>
  <si>
    <t>Insurance - Land &amp; Building,A.C , BOOKS</t>
  </si>
  <si>
    <t>Interest on TDS</t>
  </si>
  <si>
    <t>INTERNET EXPENSES</t>
  </si>
  <si>
    <t>Interset on Epf</t>
  </si>
  <si>
    <t>Jaipur Office Expenses</t>
  </si>
  <si>
    <t>Jaipur Office Rent</t>
  </si>
  <si>
    <t>Kota Office  Expenses</t>
  </si>
  <si>
    <t>KVK RAWE FEE</t>
  </si>
  <si>
    <t>Lab  Expenses</t>
  </si>
  <si>
    <t>Laundry Expenses</t>
  </si>
  <si>
    <t>Law Cases Subscription</t>
  </si>
  <si>
    <t>LAW WORKSHOP</t>
  </si>
  <si>
    <t>Library  Books Charge</t>
  </si>
  <si>
    <t>Loading &amp; Unloading Charges</t>
  </si>
  <si>
    <t>Marketing &amp; Advertisement Expense</t>
  </si>
  <si>
    <t>Medical Expense</t>
  </si>
  <si>
    <t>Membership  Fee</t>
  </si>
  <si>
    <t>Mess Expense</t>
  </si>
  <si>
    <t>Misc.Expenses</t>
  </si>
  <si>
    <t>Moot Court Competition Expenses</t>
  </si>
  <si>
    <t>News Paper &amp; Periodicals</t>
  </si>
  <si>
    <t>Office Service Charges</t>
  </si>
  <si>
    <t>Other Expenses</t>
  </si>
  <si>
    <t>Pest Management Exp.</t>
  </si>
  <si>
    <t>PHOTO COPY MACHINE RENT</t>
  </si>
  <si>
    <t>Photo Graphy Expenses</t>
  </si>
  <si>
    <t>Postage &amp; Courier</t>
  </si>
  <si>
    <t>Printing &amp; Stationery</t>
  </si>
  <si>
    <t>Professional &amp; Consultancy Charges</t>
  </si>
  <si>
    <t>Remunaration Charges</t>
  </si>
  <si>
    <t>Research &amp; Development Expenses</t>
  </si>
  <si>
    <t>Round Off</t>
  </si>
  <si>
    <t>Salary &amp; Wages</t>
  </si>
  <si>
    <t>Salary &amp; Wages (Kota Office)</t>
  </si>
  <si>
    <t>Security Service Charges</t>
  </si>
  <si>
    <t>Short &amp; Excess</t>
  </si>
  <si>
    <t>Social Welfare Expenses</t>
  </si>
  <si>
    <t>Software Renewal Charges</t>
  </si>
  <si>
    <t>Sponsership for Students</t>
  </si>
  <si>
    <t>Sports Expense</t>
  </si>
  <si>
    <t>Staff Welfare Expenses</t>
  </si>
  <si>
    <t>Subscription Charges</t>
  </si>
  <si>
    <t>Tax on Entry of Goods Demand</t>
  </si>
  <si>
    <t>Tds Penlaty</t>
  </si>
  <si>
    <t>Teaching Aid Expense</t>
  </si>
  <si>
    <t>TELEPHONE EXPENSES</t>
  </si>
  <si>
    <t>Telephone Expenses Jaipur Office</t>
  </si>
  <si>
    <t>Training &amp; Placement Exp.</t>
  </si>
  <si>
    <t>Transportation Charges</t>
  </si>
  <si>
    <t>Travelling Expense</t>
  </si>
  <si>
    <t>TRIBUTES EXPENSES</t>
  </si>
  <si>
    <t>UGC Visit Expenses</t>
  </si>
  <si>
    <t>UNIFORM EXPENSES</t>
  </si>
  <si>
    <t>Wages</t>
  </si>
  <si>
    <t>Water Supply Charges</t>
  </si>
  <si>
    <t>Web Hosting Charges</t>
  </si>
  <si>
    <t>Website Design &amp; Maintenance</t>
  </si>
  <si>
    <t>8,59,958/-</t>
  </si>
  <si>
    <t xml:space="preserve"> 11,96,912/-</t>
  </si>
  <si>
    <t xml:space="preserve"> 13,52,376/-</t>
  </si>
  <si>
    <t>29, 753,277.00/-</t>
  </si>
  <si>
    <t>29070287.53/-</t>
  </si>
  <si>
    <t>1,81,33,549/-</t>
  </si>
  <si>
    <t>6,68,720/-</t>
  </si>
  <si>
    <t>16,38,644/-</t>
  </si>
  <si>
    <t>Rs. 4,16,351/-</t>
  </si>
  <si>
    <t>Rs. 21,42,331/-</t>
  </si>
  <si>
    <t>Rs. 99,37,440/-</t>
  </si>
  <si>
    <t>Rs. 20,99,827/-</t>
  </si>
  <si>
    <t>Rs. 1,84,02,823/-</t>
  </si>
  <si>
    <t>Rs. 95,58,626/-</t>
  </si>
  <si>
    <t>12361410.57/-</t>
  </si>
  <si>
    <t xml:space="preserve">Seed money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</si>
</sst>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₹-4009]\ #,##0.00"/>
    <numFmt numFmtId="165" formatCode="&quot;&quot;0.00"/>
    <numFmt numFmtId="166" formatCode="&quot;&quot;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name val="Book Antiqua"/>
      <family val="1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36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/>
    <xf numFmtId="0" fontId="6" fillId="0" borderId="1" xfId="0" applyFont="1" applyBorder="1" applyAlignment="1">
      <alignment horizontal="center" vertical="top" wrapText="1"/>
    </xf>
    <xf numFmtId="4" fontId="0" fillId="0" borderId="2" xfId="0" applyNumberFormat="1" applyBorder="1"/>
    <xf numFmtId="4" fontId="0" fillId="0" borderId="2" xfId="0" applyNumberFormat="1" applyBorder="1" applyAlignment="1">
      <alignment wrapText="1"/>
    </xf>
    <xf numFmtId="0" fontId="7" fillId="0" borderId="0" xfId="0" applyFont="1"/>
    <xf numFmtId="0" fontId="6" fillId="0" borderId="0" xfId="0" applyFont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2" fontId="8" fillId="0" borderId="2" xfId="0" applyNumberFormat="1" applyFont="1" applyBorder="1"/>
    <xf numFmtId="164" fontId="8" fillId="0" borderId="2" xfId="0" applyNumberFormat="1" applyFont="1" applyBorder="1"/>
    <xf numFmtId="2" fontId="8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2" fontId="11" fillId="0" borderId="2" xfId="0" applyNumberFormat="1" applyFont="1" applyBorder="1"/>
    <xf numFmtId="0" fontId="12" fillId="0" borderId="0" xfId="0" applyFont="1"/>
    <xf numFmtId="3" fontId="13" fillId="0" borderId="2" xfId="0" applyNumberFormat="1" applyFont="1" applyBorder="1"/>
    <xf numFmtId="0" fontId="13" fillId="0" borderId="2" xfId="0" applyFont="1" applyBorder="1"/>
    <xf numFmtId="2" fontId="14" fillId="0" borderId="2" xfId="0" applyNumberFormat="1" applyFont="1" applyBorder="1"/>
    <xf numFmtId="164" fontId="14" fillId="0" borderId="2" xfId="0" applyNumberFormat="1" applyFont="1" applyBorder="1"/>
    <xf numFmtId="2" fontId="14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13" fillId="0" borderId="0" xfId="0" applyFont="1"/>
    <xf numFmtId="49" fontId="13" fillId="0" borderId="2" xfId="0" applyNumberFormat="1" applyFont="1" applyBorder="1" applyAlignment="1">
      <alignment horizontal="left" vertical="top" indent="1"/>
    </xf>
    <xf numFmtId="165" fontId="16" fillId="0" borderId="2" xfId="0" applyNumberFormat="1" applyFont="1" applyBorder="1" applyAlignment="1">
      <alignment horizontal="right" vertical="top"/>
    </xf>
    <xf numFmtId="0" fontId="12" fillId="0" borderId="2" xfId="0" applyFont="1" applyBorder="1"/>
    <xf numFmtId="4" fontId="13" fillId="0" borderId="2" xfId="0" applyNumberFormat="1" applyFont="1" applyBorder="1"/>
    <xf numFmtId="166" fontId="16" fillId="0" borderId="2" xfId="0" applyNumberFormat="1" applyFont="1" applyBorder="1" applyAlignment="1">
      <alignment horizontal="right" vertical="top"/>
    </xf>
    <xf numFmtId="49" fontId="16" fillId="0" borderId="2" xfId="0" applyNumberFormat="1" applyFont="1" applyBorder="1" applyAlignment="1">
      <alignment horizontal="left" vertical="top" indent="1"/>
    </xf>
    <xf numFmtId="0" fontId="9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textRotation="255"/>
    </xf>
    <xf numFmtId="0" fontId="15" fillId="0" borderId="4" xfId="0" applyFont="1" applyBorder="1" applyAlignment="1">
      <alignment horizontal="center" vertical="top" textRotation="255"/>
    </xf>
    <xf numFmtId="0" fontId="15" fillId="0" borderId="5" xfId="0" applyFont="1" applyBorder="1" applyAlignment="1">
      <alignment horizontal="center" vertical="top" textRotation="255"/>
    </xf>
    <xf numFmtId="0" fontId="15" fillId="0" borderId="3" xfId="0" applyFont="1" applyBorder="1" applyAlignment="1">
      <alignment vertical="center" textRotation="255" wrapText="1"/>
    </xf>
    <xf numFmtId="0" fontId="15" fillId="0" borderId="4" xfId="0" applyFont="1" applyBorder="1" applyAlignment="1">
      <alignment vertical="center" textRotation="255" wrapText="1"/>
    </xf>
    <xf numFmtId="0" fontId="15" fillId="0" borderId="5" xfId="0" applyFont="1" applyBorder="1" applyAlignment="1">
      <alignment vertical="center" textRotation="255" wrapText="1"/>
    </xf>
    <xf numFmtId="0" fontId="2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/>
  <dimension ref="A1:Q292"/>
  <sheetViews>
    <sheetView tabSelected="1" topLeftCell="A245" zoomScale="78" zoomScaleNormal="78" workbookViewId="0">
      <selection activeCell="D264" sqref="D264"/>
    </sheetView>
  </sheetViews>
  <sheetFormatPr defaultRowHeight="14.4" x14ac:dyDescent="0.3"/>
  <cols>
    <col min="1" max="1" width="7" customWidth="1"/>
    <col min="2" max="2" width="13.88671875" customWidth="1"/>
    <col min="3" max="3" width="41.33203125" customWidth="1"/>
    <col min="4" max="4" width="28.109375" customWidth="1"/>
    <col min="5" max="5" width="22.44140625" customWidth="1"/>
    <col min="6" max="6" width="27.33203125" customWidth="1"/>
    <col min="7" max="7" width="27.5546875" customWidth="1"/>
    <col min="8" max="8" width="24.5546875" customWidth="1"/>
    <col min="9" max="9" width="19.5546875" customWidth="1"/>
  </cols>
  <sheetData>
    <row r="1" spans="1:17" s="1" customFormat="1" ht="15" x14ac:dyDescent="0.25">
      <c r="A1" s="1" t="s">
        <v>0</v>
      </c>
      <c r="B1" s="2" t="s">
        <v>1</v>
      </c>
      <c r="C1" s="2"/>
    </row>
    <row r="2" spans="1:17" s="1" customFormat="1" ht="22.5" customHeight="1" x14ac:dyDescent="0.25">
      <c r="B2" s="42" t="s">
        <v>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7" ht="15.6" x14ac:dyDescent="0.3">
      <c r="A3" s="1" t="s">
        <v>3</v>
      </c>
      <c r="B3" s="2" t="s">
        <v>4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 x14ac:dyDescent="0.3">
      <c r="A4" s="1"/>
      <c r="B4" s="3" t="s">
        <v>5</v>
      </c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6" customFormat="1" ht="22.5" customHeight="1" x14ac:dyDescent="0.3">
      <c r="A5" s="4" t="s">
        <v>6</v>
      </c>
      <c r="B5" s="5" t="s">
        <v>7</v>
      </c>
      <c r="C5" s="5"/>
      <c r="D5" s="4"/>
      <c r="E5" s="4"/>
      <c r="F5" s="4"/>
      <c r="G5" s="4"/>
      <c r="H5" s="4"/>
      <c r="I5" s="4"/>
      <c r="J5" s="4"/>
      <c r="K5" s="4"/>
    </row>
    <row r="6" spans="1:17" ht="15.6" x14ac:dyDescent="0.3">
      <c r="B6" s="3" t="s">
        <v>8</v>
      </c>
      <c r="C6" s="3"/>
    </row>
    <row r="9" spans="1:17" ht="21" x14ac:dyDescent="0.3">
      <c r="B9" s="43" t="s">
        <v>16</v>
      </c>
      <c r="C9" s="43"/>
      <c r="D9" s="43"/>
      <c r="E9" s="43"/>
      <c r="F9" s="43"/>
      <c r="G9" s="43"/>
      <c r="H9" s="43"/>
      <c r="I9" s="43"/>
    </row>
    <row r="10" spans="1:17" ht="79.5" customHeight="1" x14ac:dyDescent="0.3">
      <c r="B10" s="14" t="s">
        <v>9</v>
      </c>
      <c r="C10" s="14" t="s">
        <v>10</v>
      </c>
      <c r="D10" s="13" t="s">
        <v>25</v>
      </c>
      <c r="E10" s="14" t="s">
        <v>11</v>
      </c>
      <c r="F10" s="14" t="s">
        <v>12</v>
      </c>
      <c r="G10" s="14" t="s">
        <v>13</v>
      </c>
      <c r="H10" s="14" t="s">
        <v>14</v>
      </c>
      <c r="I10" s="14" t="s">
        <v>15</v>
      </c>
    </row>
    <row r="11" spans="1:17" x14ac:dyDescent="0.3">
      <c r="B11" s="45" t="s">
        <v>62</v>
      </c>
      <c r="C11" s="15" t="s">
        <v>26</v>
      </c>
      <c r="D11" s="16">
        <v>310000</v>
      </c>
      <c r="E11" s="12" t="s">
        <v>175</v>
      </c>
      <c r="F11" s="12" t="s">
        <v>176</v>
      </c>
      <c r="G11" s="12" t="s">
        <v>177</v>
      </c>
      <c r="H11" s="8" t="s">
        <v>178</v>
      </c>
      <c r="I11" s="10" t="s">
        <v>179</v>
      </c>
    </row>
    <row r="12" spans="1:17" x14ac:dyDescent="0.3">
      <c r="B12" s="46"/>
      <c r="C12" s="17" t="s">
        <v>27</v>
      </c>
      <c r="D12" s="16">
        <v>57353.08</v>
      </c>
      <c r="E12" s="15"/>
      <c r="F12" s="8"/>
      <c r="G12" s="8"/>
      <c r="H12" s="8"/>
      <c r="I12" s="8"/>
    </row>
    <row r="13" spans="1:17" x14ac:dyDescent="0.3">
      <c r="B13" s="46"/>
      <c r="C13" s="17" t="s">
        <v>28</v>
      </c>
      <c r="D13" s="16">
        <v>28760</v>
      </c>
      <c r="E13" s="15"/>
      <c r="F13" s="8"/>
      <c r="G13" s="8"/>
      <c r="H13" s="8"/>
      <c r="I13" s="8"/>
    </row>
    <row r="14" spans="1:17" x14ac:dyDescent="0.3">
      <c r="B14" s="46"/>
      <c r="C14" s="17" t="s">
        <v>29</v>
      </c>
      <c r="D14" s="16">
        <v>1059895</v>
      </c>
      <c r="E14" s="15"/>
      <c r="F14" s="8"/>
      <c r="G14" s="8"/>
      <c r="H14" s="8"/>
      <c r="I14" s="8"/>
    </row>
    <row r="15" spans="1:17" x14ac:dyDescent="0.3">
      <c r="B15" s="46"/>
      <c r="C15" s="17" t="s">
        <v>30</v>
      </c>
      <c r="D15" s="16">
        <v>17696866</v>
      </c>
      <c r="E15" s="15"/>
      <c r="F15" s="8"/>
      <c r="G15" s="8"/>
      <c r="H15" s="8"/>
      <c r="I15" s="8"/>
    </row>
    <row r="16" spans="1:17" x14ac:dyDescent="0.3">
      <c r="B16" s="46"/>
      <c r="C16" s="15" t="s">
        <v>31</v>
      </c>
      <c r="D16" s="16">
        <f>5576847.45+32593</f>
        <v>5609440.4500000002</v>
      </c>
      <c r="E16" s="15"/>
      <c r="F16" s="8"/>
      <c r="G16" s="8"/>
      <c r="H16" s="8"/>
      <c r="I16" s="8"/>
    </row>
    <row r="17" spans="2:9" x14ac:dyDescent="0.3">
      <c r="B17" s="46"/>
      <c r="C17" s="17" t="s">
        <v>32</v>
      </c>
      <c r="D17" s="16">
        <v>71244</v>
      </c>
      <c r="E17" s="15"/>
      <c r="F17" s="8"/>
      <c r="G17" s="8"/>
      <c r="H17" s="8"/>
      <c r="I17" s="8"/>
    </row>
    <row r="18" spans="2:9" x14ac:dyDescent="0.3">
      <c r="B18" s="46"/>
      <c r="C18" s="17" t="s">
        <v>33</v>
      </c>
      <c r="D18" s="16">
        <v>655139</v>
      </c>
      <c r="E18" s="15"/>
      <c r="F18" s="8"/>
      <c r="G18" s="8"/>
      <c r="H18" s="8"/>
      <c r="I18" s="8"/>
    </row>
    <row r="19" spans="2:9" x14ac:dyDescent="0.3">
      <c r="B19" s="46"/>
      <c r="C19" s="17" t="s">
        <v>34</v>
      </c>
      <c r="D19" s="16">
        <v>556484</v>
      </c>
      <c r="E19" s="15"/>
      <c r="F19" s="8"/>
      <c r="G19" s="8"/>
      <c r="H19" s="8"/>
      <c r="I19" s="8"/>
    </row>
    <row r="20" spans="2:9" x14ac:dyDescent="0.3">
      <c r="B20" s="46"/>
      <c r="C20" s="17" t="s">
        <v>35</v>
      </c>
      <c r="D20" s="16">
        <v>4141478</v>
      </c>
      <c r="E20" s="15"/>
      <c r="F20" s="8"/>
      <c r="G20" s="8"/>
      <c r="H20" s="8"/>
      <c r="I20" s="8"/>
    </row>
    <row r="21" spans="2:9" x14ac:dyDescent="0.3">
      <c r="B21" s="46"/>
      <c r="C21" s="15" t="s">
        <v>36</v>
      </c>
      <c r="D21" s="16">
        <f>49110+116317</f>
        <v>165427</v>
      </c>
      <c r="E21" s="15"/>
      <c r="F21" s="8"/>
      <c r="G21" s="8"/>
      <c r="H21" s="8"/>
      <c r="I21" s="8"/>
    </row>
    <row r="22" spans="2:9" x14ac:dyDescent="0.3">
      <c r="B22" s="46"/>
      <c r="C22" s="15" t="s">
        <v>37</v>
      </c>
      <c r="D22" s="16">
        <v>194</v>
      </c>
      <c r="E22" s="15"/>
      <c r="F22" s="8"/>
      <c r="G22" s="8"/>
      <c r="H22" s="8"/>
      <c r="I22" s="8"/>
    </row>
    <row r="23" spans="2:9" x14ac:dyDescent="0.3">
      <c r="B23" s="46"/>
      <c r="C23" s="15" t="s">
        <v>38</v>
      </c>
      <c r="D23" s="16">
        <v>161881</v>
      </c>
      <c r="E23" s="15"/>
      <c r="F23" s="8"/>
      <c r="G23" s="8"/>
      <c r="H23" s="8"/>
      <c r="I23" s="8"/>
    </row>
    <row r="24" spans="2:9" x14ac:dyDescent="0.3">
      <c r="B24" s="46"/>
      <c r="C24" s="15" t="s">
        <v>39</v>
      </c>
      <c r="D24" s="16">
        <v>8496090</v>
      </c>
      <c r="E24" s="15"/>
      <c r="F24" s="8"/>
      <c r="G24" s="8"/>
      <c r="H24" s="8"/>
      <c r="I24" s="8"/>
    </row>
    <row r="25" spans="2:9" x14ac:dyDescent="0.3">
      <c r="B25" s="46"/>
      <c r="C25" s="15" t="s">
        <v>40</v>
      </c>
      <c r="D25" s="16">
        <v>7759</v>
      </c>
      <c r="E25" s="15"/>
      <c r="F25" s="8"/>
      <c r="G25" s="8"/>
      <c r="H25" s="8"/>
      <c r="I25" s="8"/>
    </row>
    <row r="26" spans="2:9" x14ac:dyDescent="0.3">
      <c r="B26" s="46"/>
      <c r="C26" s="15" t="s">
        <v>41</v>
      </c>
      <c r="D26" s="16">
        <f>516598+19570</f>
        <v>536168</v>
      </c>
      <c r="E26" s="15"/>
      <c r="F26" s="8"/>
      <c r="G26" s="8"/>
      <c r="H26" s="8"/>
      <c r="I26" s="8"/>
    </row>
    <row r="27" spans="2:9" x14ac:dyDescent="0.3">
      <c r="B27" s="46"/>
      <c r="C27" s="15" t="s">
        <v>42</v>
      </c>
      <c r="D27" s="16">
        <v>37600</v>
      </c>
      <c r="E27" s="15"/>
      <c r="F27" s="8"/>
      <c r="G27" s="8"/>
      <c r="H27" s="8"/>
      <c r="I27" s="8"/>
    </row>
    <row r="28" spans="2:9" x14ac:dyDescent="0.3">
      <c r="B28" s="46"/>
      <c r="C28" s="15" t="s">
        <v>43</v>
      </c>
      <c r="D28" s="16">
        <v>815538</v>
      </c>
      <c r="E28" s="15"/>
      <c r="F28" s="8"/>
      <c r="G28" s="8"/>
      <c r="H28" s="8"/>
      <c r="I28" s="8"/>
    </row>
    <row r="29" spans="2:9" x14ac:dyDescent="0.3">
      <c r="B29" s="46"/>
      <c r="C29" s="15" t="s">
        <v>44</v>
      </c>
      <c r="D29" s="16">
        <v>43663</v>
      </c>
      <c r="E29" s="15"/>
      <c r="F29" s="8"/>
      <c r="G29" s="8"/>
      <c r="H29" s="8"/>
      <c r="I29" s="8"/>
    </row>
    <row r="30" spans="2:9" x14ac:dyDescent="0.3">
      <c r="B30" s="46"/>
      <c r="C30" s="15" t="s">
        <v>45</v>
      </c>
      <c r="D30" s="16">
        <f>77379</f>
        <v>77379</v>
      </c>
      <c r="E30" s="15"/>
      <c r="F30" s="8"/>
      <c r="G30" s="8"/>
      <c r="H30" s="8"/>
      <c r="I30" s="8"/>
    </row>
    <row r="31" spans="2:9" x14ac:dyDescent="0.3">
      <c r="B31" s="46"/>
      <c r="C31" s="15" t="s">
        <v>46</v>
      </c>
      <c r="D31" s="16">
        <v>179000</v>
      </c>
      <c r="E31" s="15"/>
      <c r="F31" s="8"/>
      <c r="G31" s="8"/>
      <c r="H31" s="8"/>
      <c r="I31" s="8"/>
    </row>
    <row r="32" spans="2:9" x14ac:dyDescent="0.3">
      <c r="B32" s="46"/>
      <c r="C32" s="15" t="s">
        <v>47</v>
      </c>
      <c r="D32" s="16">
        <v>48864</v>
      </c>
      <c r="E32" s="15"/>
      <c r="F32" s="8"/>
      <c r="G32" s="8"/>
      <c r="H32" s="8"/>
      <c r="I32" s="8"/>
    </row>
    <row r="33" spans="2:9" x14ac:dyDescent="0.3">
      <c r="B33" s="46"/>
      <c r="C33" s="15" t="s">
        <v>48</v>
      </c>
      <c r="D33" s="16">
        <v>200547</v>
      </c>
      <c r="E33" s="15"/>
      <c r="F33" s="8"/>
      <c r="G33" s="8"/>
      <c r="H33" s="8"/>
      <c r="I33" s="8"/>
    </row>
    <row r="34" spans="2:9" x14ac:dyDescent="0.3">
      <c r="B34" s="46"/>
      <c r="C34" s="15" t="s">
        <v>49</v>
      </c>
      <c r="D34" s="16">
        <f>1082283+214008+40568+19401</f>
        <v>1356260</v>
      </c>
      <c r="E34" s="15"/>
      <c r="F34" s="8"/>
      <c r="G34" s="8"/>
      <c r="H34" s="8"/>
      <c r="I34" s="8"/>
    </row>
    <row r="35" spans="2:9" x14ac:dyDescent="0.3">
      <c r="B35" s="46"/>
      <c r="C35" s="15" t="s">
        <v>50</v>
      </c>
      <c r="D35" s="16">
        <v>326580</v>
      </c>
      <c r="E35" s="15"/>
      <c r="F35" s="8"/>
      <c r="G35" s="8"/>
      <c r="H35" s="8"/>
      <c r="I35" s="8"/>
    </row>
    <row r="36" spans="2:9" x14ac:dyDescent="0.3">
      <c r="B36" s="46"/>
      <c r="C36" s="15" t="s">
        <v>51</v>
      </c>
      <c r="D36" s="16">
        <v>79650</v>
      </c>
      <c r="E36" s="15"/>
      <c r="F36" s="8"/>
      <c r="G36" s="8"/>
      <c r="H36" s="8"/>
      <c r="I36" s="8"/>
    </row>
    <row r="37" spans="2:9" x14ac:dyDescent="0.3">
      <c r="B37" s="46"/>
      <c r="C37" s="15" t="s">
        <v>52</v>
      </c>
      <c r="D37" s="16">
        <v>1352376</v>
      </c>
      <c r="E37" s="15"/>
      <c r="F37" s="8"/>
      <c r="G37" s="8"/>
      <c r="H37" s="8"/>
      <c r="I37" s="8"/>
    </row>
    <row r="38" spans="2:9" x14ac:dyDescent="0.3">
      <c r="B38" s="46"/>
      <c r="C38" s="15" t="s">
        <v>53</v>
      </c>
      <c r="D38" s="16">
        <v>29753277</v>
      </c>
      <c r="E38" s="15"/>
      <c r="F38" s="8"/>
      <c r="G38" s="8"/>
      <c r="H38" s="8"/>
      <c r="I38" s="8"/>
    </row>
    <row r="39" spans="2:9" x14ac:dyDescent="0.3">
      <c r="B39" s="46"/>
      <c r="C39" s="15" t="s">
        <v>54</v>
      </c>
      <c r="D39" s="16">
        <v>1733450</v>
      </c>
      <c r="E39" s="15"/>
      <c r="F39" s="8"/>
      <c r="G39" s="8"/>
      <c r="H39" s="8"/>
      <c r="I39" s="8"/>
    </row>
    <row r="40" spans="2:9" x14ac:dyDescent="0.3">
      <c r="B40" s="46"/>
      <c r="C40" s="15" t="s">
        <v>55</v>
      </c>
      <c r="D40" s="16">
        <v>77890</v>
      </c>
      <c r="E40" s="15"/>
      <c r="F40" s="8"/>
      <c r="G40" s="8"/>
      <c r="H40" s="8"/>
      <c r="I40" s="8"/>
    </row>
    <row r="41" spans="2:9" x14ac:dyDescent="0.3">
      <c r="B41" s="46"/>
      <c r="C41" s="15" t="s">
        <v>56</v>
      </c>
      <c r="D41" s="16">
        <v>237761</v>
      </c>
      <c r="E41" s="15"/>
      <c r="F41" s="8"/>
      <c r="G41" s="8"/>
      <c r="H41" s="8"/>
      <c r="I41" s="8"/>
    </row>
    <row r="42" spans="2:9" x14ac:dyDescent="0.3">
      <c r="B42" s="46"/>
      <c r="C42" s="15" t="s">
        <v>57</v>
      </c>
      <c r="D42" s="16">
        <v>6050</v>
      </c>
      <c r="E42" s="15"/>
      <c r="F42" s="8"/>
      <c r="G42" s="8"/>
      <c r="H42" s="8"/>
      <c r="I42" s="8"/>
    </row>
    <row r="43" spans="2:9" x14ac:dyDescent="0.3">
      <c r="B43" s="46"/>
      <c r="C43" s="15" t="s">
        <v>58</v>
      </c>
      <c r="D43" s="16">
        <v>33745</v>
      </c>
      <c r="E43" s="15"/>
      <c r="F43" s="8"/>
      <c r="G43" s="8"/>
      <c r="H43" s="8"/>
      <c r="I43" s="8"/>
    </row>
    <row r="44" spans="2:9" x14ac:dyDescent="0.3">
      <c r="B44" s="46"/>
      <c r="C44" s="15" t="s">
        <v>59</v>
      </c>
      <c r="D44" s="16">
        <v>173231</v>
      </c>
      <c r="E44" s="15"/>
      <c r="F44" s="8"/>
      <c r="G44" s="8"/>
      <c r="H44" s="8"/>
      <c r="I44" s="8"/>
    </row>
    <row r="45" spans="2:9" x14ac:dyDescent="0.3">
      <c r="B45" s="46"/>
      <c r="C45" s="15" t="s">
        <v>60</v>
      </c>
      <c r="D45" s="16">
        <v>335966</v>
      </c>
      <c r="E45" s="15"/>
      <c r="F45" s="8"/>
      <c r="G45" s="8"/>
      <c r="H45" s="8"/>
      <c r="I45" s="8"/>
    </row>
    <row r="46" spans="2:9" x14ac:dyDescent="0.3">
      <c r="B46" s="46"/>
      <c r="C46" s="15" t="s">
        <v>61</v>
      </c>
      <c r="D46" s="16">
        <v>97425</v>
      </c>
      <c r="E46" s="15"/>
      <c r="F46" s="8"/>
      <c r="G46" s="8"/>
      <c r="H46" s="8"/>
      <c r="I46" s="8"/>
    </row>
    <row r="47" spans="2:9" x14ac:dyDescent="0.3">
      <c r="B47" s="47"/>
      <c r="C47" s="8"/>
      <c r="D47" s="8"/>
      <c r="E47" s="8"/>
      <c r="F47" s="8"/>
      <c r="G47" s="8"/>
      <c r="H47" s="8"/>
      <c r="I47" s="8"/>
    </row>
    <row r="50" spans="2:9" ht="21" x14ac:dyDescent="0.3">
      <c r="B50" s="43" t="s">
        <v>17</v>
      </c>
      <c r="C50" s="43"/>
      <c r="D50" s="43"/>
      <c r="E50" s="43"/>
      <c r="F50" s="43"/>
      <c r="G50" s="43"/>
      <c r="H50" s="43"/>
      <c r="I50" s="43"/>
    </row>
    <row r="51" spans="2:9" ht="57.6" x14ac:dyDescent="0.3">
      <c r="B51" s="7" t="s">
        <v>9</v>
      </c>
      <c r="C51" s="14" t="s">
        <v>10</v>
      </c>
      <c r="D51" s="13" t="s">
        <v>25</v>
      </c>
      <c r="E51" s="7" t="s">
        <v>11</v>
      </c>
      <c r="F51" s="7" t="s">
        <v>12</v>
      </c>
      <c r="G51" s="7" t="s">
        <v>13</v>
      </c>
      <c r="H51" s="7" t="s">
        <v>14</v>
      </c>
      <c r="I51" s="7" t="s">
        <v>15</v>
      </c>
    </row>
    <row r="52" spans="2:9" x14ac:dyDescent="0.3">
      <c r="B52" s="45" t="s">
        <v>62</v>
      </c>
      <c r="C52" s="15" t="s">
        <v>26</v>
      </c>
      <c r="D52" s="16">
        <v>1200000</v>
      </c>
      <c r="E52" s="12" t="s">
        <v>180</v>
      </c>
      <c r="F52" s="12" t="s">
        <v>181</v>
      </c>
      <c r="G52" s="12" t="s">
        <v>182</v>
      </c>
      <c r="H52" s="10">
        <v>29234704</v>
      </c>
      <c r="I52" s="8">
        <v>32194398.09</v>
      </c>
    </row>
    <row r="53" spans="2:9" x14ac:dyDescent="0.3">
      <c r="B53" s="46"/>
      <c r="C53" s="17" t="s">
        <v>27</v>
      </c>
      <c r="D53" s="16">
        <v>81864.09</v>
      </c>
      <c r="E53" s="15"/>
      <c r="F53" s="8"/>
      <c r="G53" s="8"/>
      <c r="H53" s="8"/>
      <c r="I53" s="8"/>
    </row>
    <row r="54" spans="2:9" x14ac:dyDescent="0.3">
      <c r="B54" s="46"/>
      <c r="C54" s="17" t="s">
        <v>28</v>
      </c>
      <c r="D54" s="16">
        <v>21328</v>
      </c>
      <c r="E54" s="15"/>
      <c r="F54" s="8"/>
      <c r="G54" s="8"/>
      <c r="H54" s="8"/>
      <c r="I54" s="8"/>
    </row>
    <row r="55" spans="2:9" x14ac:dyDescent="0.3">
      <c r="B55" s="46"/>
      <c r="C55" s="17" t="s">
        <v>30</v>
      </c>
      <c r="D55" s="16">
        <v>17401465</v>
      </c>
      <c r="E55" s="15"/>
      <c r="F55" s="8"/>
      <c r="G55" s="8"/>
      <c r="H55" s="8"/>
      <c r="I55" s="8"/>
    </row>
    <row r="56" spans="2:9" x14ac:dyDescent="0.3">
      <c r="B56" s="46"/>
      <c r="C56" s="15" t="s">
        <v>31</v>
      </c>
      <c r="D56" s="16">
        <f>6089678+62146</f>
        <v>6151824</v>
      </c>
      <c r="E56" s="15"/>
      <c r="F56" s="8"/>
      <c r="G56" s="8"/>
      <c r="H56" s="8"/>
      <c r="I56" s="8"/>
    </row>
    <row r="57" spans="2:9" x14ac:dyDescent="0.3">
      <c r="B57" s="46"/>
      <c r="C57" s="17" t="s">
        <v>32</v>
      </c>
      <c r="D57" s="16">
        <v>149193</v>
      </c>
      <c r="E57" s="15"/>
      <c r="F57" s="8"/>
      <c r="G57" s="8"/>
      <c r="H57" s="8"/>
      <c r="I57" s="8"/>
    </row>
    <row r="58" spans="2:9" x14ac:dyDescent="0.3">
      <c r="B58" s="46"/>
      <c r="C58" s="17" t="s">
        <v>33</v>
      </c>
      <c r="D58" s="16">
        <f>314500+432774</f>
        <v>747274</v>
      </c>
      <c r="E58" s="15"/>
      <c r="F58" s="8"/>
      <c r="G58" s="8"/>
      <c r="H58" s="8"/>
      <c r="I58" s="8"/>
    </row>
    <row r="59" spans="2:9" x14ac:dyDescent="0.3">
      <c r="B59" s="46"/>
      <c r="C59" s="17" t="s">
        <v>34</v>
      </c>
      <c r="D59" s="16">
        <v>123532</v>
      </c>
      <c r="E59" s="15"/>
      <c r="F59" s="8"/>
      <c r="G59" s="8"/>
      <c r="H59" s="8"/>
      <c r="I59" s="8"/>
    </row>
    <row r="60" spans="2:9" x14ac:dyDescent="0.3">
      <c r="B60" s="46"/>
      <c r="C60" s="17" t="s">
        <v>35</v>
      </c>
      <c r="D60" s="16">
        <f>1585274+2204823</f>
        <v>3790097</v>
      </c>
      <c r="E60" s="15"/>
      <c r="F60" s="8"/>
      <c r="G60" s="8"/>
      <c r="H60" s="8"/>
      <c r="I60" s="8"/>
    </row>
    <row r="61" spans="2:9" x14ac:dyDescent="0.3">
      <c r="B61" s="46"/>
      <c r="C61" s="15" t="s">
        <v>36</v>
      </c>
      <c r="D61" s="16">
        <f>202256+195674</f>
        <v>397930</v>
      </c>
      <c r="E61" s="15"/>
      <c r="F61" s="8"/>
      <c r="G61" s="8"/>
      <c r="H61" s="8"/>
      <c r="I61" s="8"/>
    </row>
    <row r="62" spans="2:9" x14ac:dyDescent="0.3">
      <c r="B62" s="46"/>
      <c r="C62" s="15" t="s">
        <v>37</v>
      </c>
      <c r="D62" s="16">
        <v>9375</v>
      </c>
      <c r="E62" s="15"/>
      <c r="F62" s="8"/>
      <c r="G62" s="8"/>
      <c r="H62" s="8"/>
      <c r="I62" s="8"/>
    </row>
    <row r="63" spans="2:9" x14ac:dyDescent="0.3">
      <c r="B63" s="46"/>
      <c r="C63" s="15" t="s">
        <v>38</v>
      </c>
      <c r="D63" s="16">
        <v>163029</v>
      </c>
      <c r="E63" s="15"/>
      <c r="F63" s="8"/>
      <c r="G63" s="8"/>
      <c r="H63" s="8"/>
      <c r="I63" s="8"/>
    </row>
    <row r="64" spans="2:9" x14ac:dyDescent="0.3">
      <c r="B64" s="46"/>
      <c r="C64" s="15" t="s">
        <v>63</v>
      </c>
      <c r="D64" s="16">
        <v>644865</v>
      </c>
      <c r="E64" s="15"/>
      <c r="F64" s="8"/>
      <c r="G64" s="8"/>
      <c r="H64" s="8"/>
      <c r="I64" s="8"/>
    </row>
    <row r="65" spans="2:9" x14ac:dyDescent="0.3">
      <c r="B65" s="46"/>
      <c r="C65" s="15" t="s">
        <v>39</v>
      </c>
      <c r="D65" s="16">
        <v>10402107</v>
      </c>
      <c r="E65" s="15"/>
      <c r="F65" s="8"/>
      <c r="G65" s="8"/>
      <c r="H65" s="8"/>
      <c r="I65" s="8"/>
    </row>
    <row r="66" spans="2:9" x14ac:dyDescent="0.3">
      <c r="B66" s="46"/>
      <c r="C66" s="15" t="s">
        <v>40</v>
      </c>
      <c r="D66" s="16">
        <v>16815</v>
      </c>
      <c r="E66" s="15"/>
      <c r="F66" s="8"/>
      <c r="G66" s="8"/>
      <c r="H66" s="8"/>
      <c r="I66" s="8"/>
    </row>
    <row r="67" spans="2:9" x14ac:dyDescent="0.3">
      <c r="B67" s="46"/>
      <c r="C67" s="15" t="s">
        <v>41</v>
      </c>
      <c r="D67" s="16">
        <f>163570+399500</f>
        <v>563070</v>
      </c>
      <c r="E67" s="15"/>
      <c r="F67" s="8"/>
      <c r="G67" s="8"/>
      <c r="H67" s="8"/>
      <c r="I67" s="8"/>
    </row>
    <row r="68" spans="2:9" x14ac:dyDescent="0.3">
      <c r="B68" s="46"/>
      <c r="C68" s="15" t="s">
        <v>43</v>
      </c>
      <c r="D68" s="16">
        <v>150622</v>
      </c>
      <c r="E68" s="15"/>
      <c r="F68" s="8"/>
      <c r="G68" s="8"/>
      <c r="H68" s="8"/>
      <c r="I68" s="8"/>
    </row>
    <row r="69" spans="2:9" x14ac:dyDescent="0.3">
      <c r="B69" s="46"/>
      <c r="C69" s="15" t="s">
        <v>44</v>
      </c>
      <c r="D69" s="16">
        <v>29409</v>
      </c>
      <c r="E69" s="15"/>
      <c r="F69" s="8"/>
      <c r="G69" s="8"/>
      <c r="H69" s="8"/>
      <c r="I69" s="8"/>
    </row>
    <row r="70" spans="2:9" x14ac:dyDescent="0.3">
      <c r="B70" s="46"/>
      <c r="C70" s="15" t="s">
        <v>45</v>
      </c>
      <c r="D70" s="16">
        <f>14688+37520+62449</f>
        <v>114657</v>
      </c>
      <c r="E70" s="15"/>
      <c r="F70" s="8"/>
      <c r="G70" s="8"/>
      <c r="H70" s="8"/>
      <c r="I70" s="8"/>
    </row>
    <row r="71" spans="2:9" x14ac:dyDescent="0.3">
      <c r="B71" s="46"/>
      <c r="C71" s="15" t="s">
        <v>46</v>
      </c>
      <c r="D71" s="16">
        <v>160500</v>
      </c>
      <c r="E71" s="15"/>
      <c r="F71" s="8"/>
      <c r="G71" s="8"/>
      <c r="H71" s="8"/>
      <c r="I71" s="8"/>
    </row>
    <row r="72" spans="2:9" x14ac:dyDescent="0.3">
      <c r="B72" s="46"/>
      <c r="C72" s="15" t="s">
        <v>47</v>
      </c>
      <c r="D72" s="16">
        <v>41760</v>
      </c>
      <c r="E72" s="15"/>
      <c r="F72" s="8"/>
      <c r="G72" s="8"/>
      <c r="H72" s="8"/>
      <c r="I72" s="8"/>
    </row>
    <row r="73" spans="2:9" x14ac:dyDescent="0.3">
      <c r="B73" s="46"/>
      <c r="C73" s="15" t="s">
        <v>48</v>
      </c>
      <c r="D73" s="16">
        <f>172340+15200</f>
        <v>187540</v>
      </c>
      <c r="E73" s="15"/>
      <c r="F73" s="8"/>
      <c r="G73" s="8"/>
      <c r="H73" s="8"/>
      <c r="I73" s="8"/>
    </row>
    <row r="74" spans="2:9" x14ac:dyDescent="0.3">
      <c r="B74" s="46"/>
      <c r="C74" s="15" t="s">
        <v>49</v>
      </c>
      <c r="D74" s="16">
        <f>899334+149076+35983</f>
        <v>1084393</v>
      </c>
      <c r="E74" s="15"/>
      <c r="F74" s="8"/>
      <c r="G74" s="8"/>
      <c r="H74" s="8"/>
      <c r="I74" s="8"/>
    </row>
    <row r="75" spans="2:9" x14ac:dyDescent="0.3">
      <c r="B75" s="46"/>
      <c r="C75" s="15" t="s">
        <v>50</v>
      </c>
      <c r="D75" s="16">
        <v>104000</v>
      </c>
      <c r="E75" s="15"/>
      <c r="F75" s="8"/>
      <c r="G75" s="8"/>
      <c r="H75" s="8"/>
      <c r="I75" s="8"/>
    </row>
    <row r="76" spans="2:9" x14ac:dyDescent="0.3">
      <c r="B76" s="46"/>
      <c r="C76" s="15" t="s">
        <v>51</v>
      </c>
      <c r="D76" s="16">
        <v>106200</v>
      </c>
      <c r="E76" s="15"/>
      <c r="F76" s="8"/>
      <c r="G76" s="8"/>
      <c r="H76" s="8"/>
      <c r="I76" s="8"/>
    </row>
    <row r="77" spans="2:9" x14ac:dyDescent="0.3">
      <c r="B77" s="46"/>
      <c r="C77" s="15" t="s">
        <v>52</v>
      </c>
      <c r="D77" s="16">
        <f>1079164+512810+46670</f>
        <v>1638644</v>
      </c>
      <c r="E77" s="15"/>
      <c r="F77" s="8"/>
      <c r="G77" s="8"/>
      <c r="H77" s="8"/>
      <c r="I77" s="8"/>
    </row>
    <row r="78" spans="2:9" x14ac:dyDescent="0.3">
      <c r="B78" s="46"/>
      <c r="C78" s="15" t="s">
        <v>64</v>
      </c>
      <c r="D78" s="16">
        <v>302870</v>
      </c>
      <c r="E78" s="15"/>
      <c r="F78" s="8"/>
      <c r="G78" s="8"/>
      <c r="H78" s="8"/>
      <c r="I78" s="8"/>
    </row>
    <row r="79" spans="2:9" x14ac:dyDescent="0.3">
      <c r="B79" s="46"/>
      <c r="C79" s="15" t="s">
        <v>53</v>
      </c>
      <c r="D79" s="16">
        <v>29234704</v>
      </c>
      <c r="E79" s="15"/>
      <c r="F79" s="8"/>
      <c r="G79" s="8"/>
      <c r="H79" s="8"/>
      <c r="I79" s="8"/>
    </row>
    <row r="80" spans="2:9" x14ac:dyDescent="0.3">
      <c r="B80" s="46"/>
      <c r="C80" s="15" t="s">
        <v>54</v>
      </c>
      <c r="D80" s="16">
        <v>1803472</v>
      </c>
      <c r="E80" s="15"/>
      <c r="F80" s="8"/>
      <c r="G80" s="8"/>
      <c r="H80" s="8"/>
      <c r="I80" s="8"/>
    </row>
    <row r="81" spans="2:9" x14ac:dyDescent="0.3">
      <c r="B81" s="46"/>
      <c r="C81" s="15" t="s">
        <v>56</v>
      </c>
      <c r="D81" s="16">
        <f>1162276+223262</f>
        <v>1385538</v>
      </c>
      <c r="E81" s="15"/>
      <c r="F81" s="8"/>
      <c r="G81" s="8"/>
      <c r="H81" s="8"/>
      <c r="I81" s="8"/>
    </row>
    <row r="82" spans="2:9" x14ac:dyDescent="0.3">
      <c r="B82" s="46"/>
      <c r="C82" s="15" t="s">
        <v>58</v>
      </c>
      <c r="D82" s="16">
        <v>85570</v>
      </c>
      <c r="E82" s="15"/>
      <c r="F82" s="8"/>
      <c r="G82" s="8"/>
      <c r="H82" s="8"/>
      <c r="I82" s="8"/>
    </row>
    <row r="83" spans="2:9" x14ac:dyDescent="0.3">
      <c r="B83" s="46"/>
      <c r="C83" s="15" t="s">
        <v>59</v>
      </c>
      <c r="D83" s="16">
        <v>158763</v>
      </c>
      <c r="E83" s="15"/>
      <c r="F83" s="8"/>
      <c r="G83" s="8"/>
      <c r="H83" s="8"/>
      <c r="I83" s="8"/>
    </row>
    <row r="84" spans="2:9" x14ac:dyDescent="0.3">
      <c r="B84" s="46"/>
      <c r="C84" s="15" t="s">
        <v>60</v>
      </c>
      <c r="D84" s="16">
        <v>275732</v>
      </c>
      <c r="E84" s="15"/>
      <c r="F84" s="8"/>
      <c r="G84" s="8"/>
      <c r="H84" s="8"/>
      <c r="I84" s="8"/>
    </row>
    <row r="85" spans="2:9" x14ac:dyDescent="0.3">
      <c r="B85" s="46"/>
      <c r="C85" s="15" t="s">
        <v>61</v>
      </c>
      <c r="D85" s="16">
        <v>102425</v>
      </c>
      <c r="E85" s="15"/>
      <c r="F85" s="8"/>
      <c r="G85" s="8"/>
      <c r="H85" s="8"/>
      <c r="I85" s="8"/>
    </row>
    <row r="86" spans="2:9" ht="13.5" customHeight="1" x14ac:dyDescent="0.3">
      <c r="B86" s="46"/>
      <c r="C86" s="8"/>
      <c r="D86" s="8"/>
      <c r="E86" s="8"/>
      <c r="F86" s="8"/>
      <c r="G86" s="8"/>
      <c r="H86" s="8"/>
      <c r="I86" s="8"/>
    </row>
    <row r="87" spans="2:9" x14ac:dyDescent="0.3">
      <c r="B87" s="46"/>
    </row>
    <row r="88" spans="2:9" x14ac:dyDescent="0.3">
      <c r="B88" s="47"/>
    </row>
    <row r="91" spans="2:9" ht="21" x14ac:dyDescent="0.3">
      <c r="B91" s="43" t="s">
        <v>18</v>
      </c>
      <c r="C91" s="43"/>
      <c r="D91" s="43"/>
      <c r="E91" s="43"/>
      <c r="F91" s="43"/>
      <c r="G91" s="43"/>
      <c r="H91" s="43"/>
      <c r="I91" s="43"/>
    </row>
    <row r="92" spans="2:9" ht="57.6" x14ac:dyDescent="0.3">
      <c r="B92" s="7" t="s">
        <v>9</v>
      </c>
      <c r="C92" s="7" t="s">
        <v>10</v>
      </c>
      <c r="D92" s="13" t="s">
        <v>25</v>
      </c>
      <c r="E92" s="7" t="s">
        <v>11</v>
      </c>
      <c r="F92" s="7" t="s">
        <v>12</v>
      </c>
      <c r="G92" s="7" t="s">
        <v>13</v>
      </c>
      <c r="H92" s="7" t="s">
        <v>14</v>
      </c>
      <c r="I92" s="7" t="s">
        <v>15</v>
      </c>
    </row>
    <row r="93" spans="2:9" x14ac:dyDescent="0.3">
      <c r="B93" s="45" t="s">
        <v>62</v>
      </c>
      <c r="C93" s="15" t="s">
        <v>26</v>
      </c>
      <c r="D93" s="16">
        <v>1575000</v>
      </c>
      <c r="E93" s="12" t="s">
        <v>183</v>
      </c>
      <c r="F93" s="12" t="s">
        <v>22</v>
      </c>
      <c r="G93" s="12" t="s">
        <v>184</v>
      </c>
      <c r="H93" s="11" t="s">
        <v>21</v>
      </c>
      <c r="I93" s="8">
        <v>17748325.57</v>
      </c>
    </row>
    <row r="94" spans="2:9" x14ac:dyDescent="0.3">
      <c r="B94" s="46"/>
      <c r="C94" s="17" t="s">
        <v>27</v>
      </c>
      <c r="D94" s="16">
        <v>57617.57</v>
      </c>
      <c r="E94" s="15"/>
      <c r="F94" s="8"/>
      <c r="G94" s="8"/>
      <c r="H94" s="8"/>
      <c r="I94" s="8"/>
    </row>
    <row r="95" spans="2:9" x14ac:dyDescent="0.3">
      <c r="B95" s="46"/>
      <c r="C95" s="17" t="s">
        <v>28</v>
      </c>
      <c r="D95" s="16">
        <v>20236</v>
      </c>
      <c r="E95" s="15"/>
      <c r="F95" s="8"/>
      <c r="G95" s="8"/>
      <c r="H95" s="8"/>
      <c r="I95" s="8"/>
    </row>
    <row r="96" spans="2:9" x14ac:dyDescent="0.3">
      <c r="B96" s="46"/>
      <c r="C96" s="17" t="s">
        <v>30</v>
      </c>
      <c r="D96" s="16">
        <v>15675318</v>
      </c>
      <c r="E96" s="15"/>
      <c r="F96" s="8"/>
      <c r="G96" s="8"/>
      <c r="H96" s="8"/>
      <c r="I96" s="8"/>
    </row>
    <row r="97" spans="2:9" x14ac:dyDescent="0.3">
      <c r="B97" s="46"/>
      <c r="C97" s="15" t="s">
        <v>31</v>
      </c>
      <c r="D97" s="16">
        <v>3481044</v>
      </c>
      <c r="E97" s="15"/>
      <c r="F97" s="8"/>
      <c r="G97" s="8"/>
      <c r="H97" s="8"/>
      <c r="I97" s="8"/>
    </row>
    <row r="98" spans="2:9" x14ac:dyDescent="0.3">
      <c r="B98" s="46"/>
      <c r="C98" s="17" t="s">
        <v>32</v>
      </c>
      <c r="D98" s="16">
        <v>150935</v>
      </c>
      <c r="E98" s="15"/>
      <c r="F98" s="8"/>
      <c r="G98" s="8"/>
      <c r="H98" s="8"/>
      <c r="I98" s="8"/>
    </row>
    <row r="99" spans="2:9" x14ac:dyDescent="0.3">
      <c r="B99" s="46"/>
      <c r="C99" s="17" t="s">
        <v>33</v>
      </c>
      <c r="D99" s="16">
        <v>208707</v>
      </c>
      <c r="E99" s="15"/>
      <c r="F99" s="8"/>
      <c r="G99" s="8"/>
      <c r="H99" s="8"/>
      <c r="I99" s="8"/>
    </row>
    <row r="100" spans="2:9" x14ac:dyDescent="0.3">
      <c r="B100" s="46"/>
      <c r="C100" s="17" t="s">
        <v>34</v>
      </c>
      <c r="D100" s="16">
        <v>73074</v>
      </c>
      <c r="E100" s="15"/>
      <c r="F100" s="8"/>
      <c r="G100" s="8"/>
      <c r="H100" s="8"/>
      <c r="I100" s="8"/>
    </row>
    <row r="101" spans="2:9" x14ac:dyDescent="0.3">
      <c r="B101" s="46"/>
      <c r="C101" s="17" t="s">
        <v>35</v>
      </c>
      <c r="D101" s="16">
        <v>2026387</v>
      </c>
      <c r="E101" s="15"/>
      <c r="F101" s="8"/>
      <c r="G101" s="8"/>
      <c r="H101" s="8"/>
      <c r="I101" s="8"/>
    </row>
    <row r="102" spans="2:9" x14ac:dyDescent="0.3">
      <c r="B102" s="46"/>
      <c r="C102" s="15" t="s">
        <v>36</v>
      </c>
      <c r="D102" s="16">
        <v>349772</v>
      </c>
      <c r="E102" s="15"/>
      <c r="F102" s="8"/>
      <c r="G102" s="8"/>
      <c r="H102" s="8"/>
      <c r="I102" s="8"/>
    </row>
    <row r="103" spans="2:9" x14ac:dyDescent="0.3">
      <c r="B103" s="46"/>
      <c r="C103" s="15" t="s">
        <v>37</v>
      </c>
      <c r="D103" s="16">
        <v>3362</v>
      </c>
      <c r="E103" s="15"/>
      <c r="F103" s="8"/>
      <c r="G103" s="8"/>
      <c r="H103" s="8"/>
      <c r="I103" s="8"/>
    </row>
    <row r="104" spans="2:9" x14ac:dyDescent="0.3">
      <c r="B104" s="46"/>
      <c r="C104" s="15" t="s">
        <v>63</v>
      </c>
      <c r="D104" s="16">
        <v>415000</v>
      </c>
      <c r="E104" s="15"/>
      <c r="F104" s="8"/>
      <c r="G104" s="8"/>
      <c r="H104" s="8"/>
      <c r="I104" s="8"/>
    </row>
    <row r="105" spans="2:9" x14ac:dyDescent="0.3">
      <c r="B105" s="46"/>
      <c r="C105" s="15" t="s">
        <v>39</v>
      </c>
      <c r="D105" s="16">
        <v>3600712</v>
      </c>
      <c r="E105" s="15"/>
      <c r="F105" s="8"/>
      <c r="G105" s="8"/>
      <c r="H105" s="8"/>
      <c r="I105" s="8"/>
    </row>
    <row r="106" spans="2:9" x14ac:dyDescent="0.3">
      <c r="B106" s="46"/>
      <c r="C106" s="15" t="s">
        <v>40</v>
      </c>
      <c r="D106" s="16">
        <v>85795</v>
      </c>
      <c r="E106" s="15"/>
      <c r="F106" s="8"/>
      <c r="G106" s="8"/>
      <c r="H106" s="8"/>
      <c r="I106" s="8"/>
    </row>
    <row r="107" spans="2:9" x14ac:dyDescent="0.3">
      <c r="B107" s="46"/>
      <c r="C107" s="15" t="s">
        <v>41</v>
      </c>
      <c r="D107" s="16">
        <v>35500</v>
      </c>
      <c r="E107" s="15"/>
      <c r="F107" s="8"/>
      <c r="G107" s="8"/>
      <c r="H107" s="8"/>
      <c r="I107" s="8"/>
    </row>
    <row r="108" spans="2:9" x14ac:dyDescent="0.3">
      <c r="B108" s="46"/>
      <c r="C108" s="15" t="s">
        <v>43</v>
      </c>
      <c r="D108" s="16">
        <v>154256</v>
      </c>
      <c r="E108" s="15"/>
      <c r="F108" s="8"/>
      <c r="G108" s="8"/>
      <c r="H108" s="8"/>
      <c r="I108" s="8"/>
    </row>
    <row r="109" spans="2:9" x14ac:dyDescent="0.3">
      <c r="B109" s="46"/>
      <c r="C109" s="15" t="s">
        <v>44</v>
      </c>
      <c r="D109" s="16">
        <v>9676</v>
      </c>
      <c r="E109" s="15"/>
      <c r="F109" s="8"/>
      <c r="G109" s="8"/>
      <c r="H109" s="8"/>
      <c r="I109" s="8"/>
    </row>
    <row r="110" spans="2:9" x14ac:dyDescent="0.3">
      <c r="B110" s="46"/>
      <c r="C110" s="15" t="s">
        <v>45</v>
      </c>
      <c r="D110" s="16">
        <v>25079</v>
      </c>
      <c r="E110" s="15"/>
      <c r="F110" s="8"/>
      <c r="G110" s="8"/>
      <c r="H110" s="8"/>
      <c r="I110" s="8"/>
    </row>
    <row r="111" spans="2:9" x14ac:dyDescent="0.3">
      <c r="B111" s="46"/>
      <c r="C111" s="15" t="s">
        <v>46</v>
      </c>
      <c r="D111" s="16">
        <v>20000</v>
      </c>
      <c r="E111" s="15"/>
      <c r="F111" s="8"/>
      <c r="G111" s="8"/>
      <c r="H111" s="8"/>
      <c r="I111" s="8"/>
    </row>
    <row r="112" spans="2:9" x14ac:dyDescent="0.3">
      <c r="B112" s="46"/>
      <c r="C112" s="15" t="s">
        <v>47</v>
      </c>
      <c r="D112" s="16">
        <v>22618</v>
      </c>
      <c r="E112" s="15"/>
      <c r="F112" s="8"/>
      <c r="G112" s="8"/>
      <c r="H112" s="8"/>
      <c r="I112" s="8"/>
    </row>
    <row r="113" spans="2:9" x14ac:dyDescent="0.3">
      <c r="B113" s="46"/>
      <c r="C113" s="15" t="s">
        <v>48</v>
      </c>
      <c r="D113" s="16">
        <v>92289</v>
      </c>
      <c r="E113" s="15"/>
      <c r="F113" s="8"/>
      <c r="G113" s="8"/>
      <c r="H113" s="8"/>
      <c r="I113" s="8"/>
    </row>
    <row r="114" spans="2:9" x14ac:dyDescent="0.3">
      <c r="B114" s="46"/>
      <c r="C114" s="15" t="s">
        <v>49</v>
      </c>
      <c r="D114" s="16">
        <v>603792</v>
      </c>
      <c r="E114" s="15"/>
      <c r="F114" s="8"/>
      <c r="G114" s="8"/>
      <c r="H114" s="8"/>
      <c r="I114" s="8"/>
    </row>
    <row r="115" spans="2:9" x14ac:dyDescent="0.3">
      <c r="B115" s="46"/>
      <c r="C115" s="15" t="s">
        <v>50</v>
      </c>
      <c r="D115" s="16">
        <v>112500</v>
      </c>
      <c r="E115" s="15"/>
      <c r="F115" s="8"/>
      <c r="G115" s="8"/>
      <c r="H115" s="8"/>
      <c r="I115" s="8"/>
    </row>
    <row r="116" spans="2:9" x14ac:dyDescent="0.3">
      <c r="B116" s="46"/>
      <c r="C116" s="15" t="s">
        <v>51</v>
      </c>
      <c r="D116" s="16">
        <v>63720</v>
      </c>
      <c r="E116" s="15"/>
      <c r="F116" s="8"/>
      <c r="G116" s="8"/>
      <c r="H116" s="8"/>
      <c r="I116" s="8"/>
    </row>
    <row r="117" spans="2:9" x14ac:dyDescent="0.3">
      <c r="B117" s="46"/>
      <c r="C117" s="15" t="s">
        <v>52</v>
      </c>
      <c r="D117" s="16">
        <v>2142331</v>
      </c>
      <c r="E117" s="15"/>
      <c r="F117" s="8"/>
      <c r="G117" s="8"/>
      <c r="H117" s="8"/>
      <c r="I117" s="8"/>
    </row>
    <row r="118" spans="2:9" x14ac:dyDescent="0.3">
      <c r="B118" s="46"/>
      <c r="C118" s="15" t="s">
        <v>64</v>
      </c>
      <c r="D118" s="16">
        <v>456094</v>
      </c>
      <c r="E118" s="15"/>
      <c r="F118" s="8"/>
      <c r="G118" s="8"/>
      <c r="H118" s="8"/>
      <c r="I118" s="8"/>
    </row>
    <row r="119" spans="2:9" x14ac:dyDescent="0.3">
      <c r="B119" s="46"/>
      <c r="C119" s="15" t="s">
        <v>53</v>
      </c>
      <c r="D119" s="16">
        <v>19522234</v>
      </c>
      <c r="E119" s="15"/>
      <c r="F119" s="8"/>
      <c r="G119" s="8"/>
      <c r="H119" s="8"/>
      <c r="I119" s="8"/>
    </row>
    <row r="120" spans="2:9" x14ac:dyDescent="0.3">
      <c r="B120" s="46"/>
      <c r="C120" s="15" t="s">
        <v>54</v>
      </c>
      <c r="D120" s="16">
        <v>758658</v>
      </c>
      <c r="E120" s="15"/>
      <c r="F120" s="8"/>
      <c r="G120" s="8"/>
      <c r="H120" s="8"/>
      <c r="I120" s="8"/>
    </row>
    <row r="121" spans="2:9" x14ac:dyDescent="0.3">
      <c r="B121" s="46"/>
      <c r="C121" s="15" t="s">
        <v>56</v>
      </c>
      <c r="D121" s="16">
        <v>452889</v>
      </c>
      <c r="E121" s="15"/>
      <c r="F121" s="8"/>
      <c r="G121" s="8"/>
      <c r="H121" s="8"/>
      <c r="I121" s="8"/>
    </row>
    <row r="122" spans="2:9" x14ac:dyDescent="0.3">
      <c r="B122" s="46"/>
      <c r="C122" s="15" t="s">
        <v>58</v>
      </c>
      <c r="D122" s="16">
        <v>17720</v>
      </c>
      <c r="E122" s="15"/>
      <c r="F122" s="8"/>
      <c r="G122" s="8"/>
      <c r="H122" s="8"/>
      <c r="I122" s="8"/>
    </row>
    <row r="123" spans="2:9" x14ac:dyDescent="0.3">
      <c r="B123" s="46"/>
      <c r="C123" s="15" t="s">
        <v>59</v>
      </c>
      <c r="D123" s="16">
        <v>45552</v>
      </c>
      <c r="E123" s="15"/>
      <c r="F123" s="8"/>
      <c r="G123" s="8"/>
      <c r="H123" s="8"/>
      <c r="I123" s="8"/>
    </row>
    <row r="124" spans="2:9" x14ac:dyDescent="0.3">
      <c r="B124" s="46"/>
      <c r="C124" s="15" t="s">
        <v>60</v>
      </c>
      <c r="D124" s="16">
        <v>350406</v>
      </c>
      <c r="E124" s="15"/>
      <c r="F124" s="8"/>
      <c r="G124" s="8"/>
      <c r="H124" s="8"/>
      <c r="I124" s="8"/>
    </row>
    <row r="125" spans="2:9" x14ac:dyDescent="0.3">
      <c r="B125" s="46"/>
      <c r="C125" s="15" t="s">
        <v>61</v>
      </c>
      <c r="D125" s="16">
        <v>97425</v>
      </c>
      <c r="E125" s="15"/>
      <c r="F125" s="8"/>
      <c r="G125" s="8"/>
      <c r="H125" s="8"/>
      <c r="I125" s="8"/>
    </row>
    <row r="126" spans="2:9" x14ac:dyDescent="0.3">
      <c r="B126" s="46"/>
      <c r="C126" s="15" t="s">
        <v>65</v>
      </c>
      <c r="D126" s="16">
        <v>82655</v>
      </c>
      <c r="E126" s="15"/>
      <c r="F126" s="8"/>
      <c r="G126" s="8"/>
      <c r="H126" s="8"/>
      <c r="I126" s="8"/>
    </row>
    <row r="127" spans="2:9" x14ac:dyDescent="0.3">
      <c r="B127" s="46"/>
      <c r="C127" s="15" t="s">
        <v>66</v>
      </c>
      <c r="D127" s="16">
        <v>55886</v>
      </c>
      <c r="E127" s="15"/>
      <c r="F127" s="8"/>
      <c r="G127" s="8"/>
      <c r="H127" s="8"/>
      <c r="I127" s="8"/>
    </row>
    <row r="128" spans="2:9" x14ac:dyDescent="0.3">
      <c r="B128" s="46"/>
      <c r="C128" s="15" t="s">
        <v>67</v>
      </c>
      <c r="D128" s="16">
        <v>44358</v>
      </c>
      <c r="E128" s="15"/>
      <c r="F128" s="8"/>
      <c r="G128" s="8"/>
      <c r="H128" s="8"/>
      <c r="I128" s="8"/>
    </row>
    <row r="129" spans="2:9" x14ac:dyDescent="0.3">
      <c r="B129" s="47"/>
      <c r="C129" s="15" t="s">
        <v>68</v>
      </c>
      <c r="D129" s="16">
        <v>57280</v>
      </c>
      <c r="E129" s="15"/>
      <c r="F129" s="8"/>
      <c r="G129" s="8"/>
      <c r="H129" s="8"/>
      <c r="I129" s="8"/>
    </row>
    <row r="132" spans="2:9" ht="15.6" x14ac:dyDescent="0.3">
      <c r="B132" s="44" t="s">
        <v>19</v>
      </c>
      <c r="C132" s="44"/>
      <c r="D132" s="44"/>
      <c r="E132" s="44"/>
      <c r="F132" s="44"/>
      <c r="G132" s="44"/>
      <c r="H132" s="44"/>
      <c r="I132" s="44"/>
    </row>
    <row r="133" spans="2:9" ht="62.4" x14ac:dyDescent="0.3">
      <c r="B133" s="19" t="s">
        <v>9</v>
      </c>
      <c r="C133" s="18" t="s">
        <v>74</v>
      </c>
      <c r="D133" s="19" t="s">
        <v>75</v>
      </c>
      <c r="E133" s="19" t="s">
        <v>11</v>
      </c>
      <c r="F133" s="19" t="s">
        <v>12</v>
      </c>
      <c r="G133" s="19" t="s">
        <v>13</v>
      </c>
      <c r="H133" s="19" t="s">
        <v>14</v>
      </c>
      <c r="I133" s="19" t="s">
        <v>15</v>
      </c>
    </row>
    <row r="134" spans="2:9" ht="15.6" x14ac:dyDescent="0.3">
      <c r="B134" s="39" t="s">
        <v>62</v>
      </c>
      <c r="C134" s="20"/>
      <c r="D134" s="20"/>
      <c r="E134" s="21" t="s">
        <v>185</v>
      </c>
      <c r="F134" s="21" t="s">
        <v>23</v>
      </c>
      <c r="G134" s="21" t="s">
        <v>186</v>
      </c>
      <c r="H134" s="22">
        <v>32122003</v>
      </c>
      <c r="I134" s="23">
        <v>39396231.740000002</v>
      </c>
    </row>
    <row r="135" spans="2:9" ht="15.6" x14ac:dyDescent="0.3">
      <c r="B135" s="40"/>
      <c r="C135" s="24" t="s">
        <v>69</v>
      </c>
      <c r="D135" s="25">
        <v>437000</v>
      </c>
      <c r="E135" s="24"/>
      <c r="F135" s="23"/>
      <c r="G135" s="23"/>
      <c r="H135" s="23"/>
      <c r="I135" s="23"/>
    </row>
    <row r="136" spans="2:9" ht="15.6" x14ac:dyDescent="0.3">
      <c r="B136" s="40"/>
      <c r="C136" s="26" t="s">
        <v>27</v>
      </c>
      <c r="D136" s="25">
        <v>50032.61</v>
      </c>
      <c r="E136" s="24"/>
      <c r="F136" s="23"/>
      <c r="G136" s="23"/>
      <c r="H136" s="23"/>
      <c r="I136" s="23"/>
    </row>
    <row r="137" spans="2:9" ht="15.6" x14ac:dyDescent="0.3">
      <c r="B137" s="40"/>
      <c r="C137" s="26" t="s">
        <v>70</v>
      </c>
      <c r="D137" s="25">
        <v>1238651</v>
      </c>
      <c r="E137" s="24"/>
      <c r="F137" s="23"/>
      <c r="G137" s="23"/>
      <c r="H137" s="23"/>
      <c r="I137" s="23"/>
    </row>
    <row r="138" spans="2:9" ht="15.6" x14ac:dyDescent="0.3">
      <c r="B138" s="40"/>
      <c r="C138" s="26" t="s">
        <v>28</v>
      </c>
      <c r="D138" s="25">
        <v>31018</v>
      </c>
      <c r="E138" s="24"/>
      <c r="F138" s="23"/>
      <c r="G138" s="23"/>
      <c r="H138" s="23"/>
      <c r="I138" s="23"/>
    </row>
    <row r="139" spans="2:9" ht="15.6" x14ac:dyDescent="0.3">
      <c r="B139" s="40"/>
      <c r="C139" s="26" t="s">
        <v>30</v>
      </c>
      <c r="D139" s="25">
        <v>14549566</v>
      </c>
      <c r="E139" s="24"/>
      <c r="F139" s="23"/>
      <c r="G139" s="23"/>
      <c r="H139" s="23"/>
      <c r="I139" s="23"/>
    </row>
    <row r="140" spans="2:9" ht="15.6" x14ac:dyDescent="0.3">
      <c r="B140" s="40"/>
      <c r="C140" s="24" t="s">
        <v>31</v>
      </c>
      <c r="D140" s="25">
        <v>4711390</v>
      </c>
      <c r="E140" s="24"/>
      <c r="F140" s="23"/>
      <c r="G140" s="23"/>
      <c r="H140" s="23"/>
      <c r="I140" s="23"/>
    </row>
    <row r="141" spans="2:9" ht="15.6" x14ac:dyDescent="0.3">
      <c r="B141" s="40"/>
      <c r="C141" s="26" t="s">
        <v>32</v>
      </c>
      <c r="D141" s="25">
        <v>286876</v>
      </c>
      <c r="E141" s="24"/>
      <c r="F141" s="23"/>
      <c r="G141" s="23"/>
      <c r="H141" s="23"/>
      <c r="I141" s="23"/>
    </row>
    <row r="142" spans="2:9" ht="15.6" x14ac:dyDescent="0.3">
      <c r="B142" s="40"/>
      <c r="C142" s="26" t="s">
        <v>33</v>
      </c>
      <c r="D142" s="25">
        <v>369203</v>
      </c>
      <c r="E142" s="24"/>
      <c r="F142" s="23"/>
      <c r="G142" s="23"/>
      <c r="H142" s="23"/>
      <c r="I142" s="23"/>
    </row>
    <row r="143" spans="2:9" ht="15.6" x14ac:dyDescent="0.3">
      <c r="B143" s="40"/>
      <c r="C143" s="26" t="s">
        <v>34</v>
      </c>
      <c r="D143" s="25">
        <v>197213</v>
      </c>
      <c r="E143" s="24"/>
      <c r="F143" s="23"/>
      <c r="G143" s="23"/>
      <c r="H143" s="23"/>
      <c r="I143" s="23"/>
    </row>
    <row r="144" spans="2:9" ht="15.6" x14ac:dyDescent="0.3">
      <c r="B144" s="40"/>
      <c r="C144" s="26" t="s">
        <v>35</v>
      </c>
      <c r="D144" s="25">
        <v>3585053</v>
      </c>
      <c r="E144" s="24"/>
      <c r="F144" s="23"/>
      <c r="G144" s="23"/>
      <c r="H144" s="23"/>
      <c r="I144" s="23"/>
    </row>
    <row r="145" spans="2:9" ht="15.6" x14ac:dyDescent="0.3">
      <c r="B145" s="40"/>
      <c r="C145" s="24" t="s">
        <v>36</v>
      </c>
      <c r="D145" s="25">
        <v>316619.04000000004</v>
      </c>
      <c r="E145" s="24"/>
      <c r="F145" s="23"/>
      <c r="G145" s="23"/>
      <c r="H145" s="23"/>
      <c r="I145" s="23"/>
    </row>
    <row r="146" spans="2:9" ht="15.6" x14ac:dyDescent="0.3">
      <c r="B146" s="40"/>
      <c r="C146" s="24" t="s">
        <v>37</v>
      </c>
      <c r="D146" s="25">
        <v>2888</v>
      </c>
      <c r="E146" s="24"/>
      <c r="F146" s="23"/>
      <c r="G146" s="23"/>
      <c r="H146" s="23"/>
      <c r="I146" s="23"/>
    </row>
    <row r="147" spans="2:9" ht="15.6" x14ac:dyDescent="0.3">
      <c r="B147" s="40"/>
      <c r="C147" s="24" t="s">
        <v>39</v>
      </c>
      <c r="D147" s="25">
        <v>6237628.5999999996</v>
      </c>
      <c r="E147" s="24"/>
      <c r="F147" s="23"/>
      <c r="G147" s="23"/>
      <c r="H147" s="23"/>
      <c r="I147" s="23"/>
    </row>
    <row r="148" spans="2:9" ht="15.6" x14ac:dyDescent="0.3">
      <c r="B148" s="40"/>
      <c r="C148" s="24" t="s">
        <v>40</v>
      </c>
      <c r="D148" s="25">
        <v>6489</v>
      </c>
      <c r="E148" s="24"/>
      <c r="F148" s="23"/>
      <c r="G148" s="23"/>
      <c r="H148" s="23"/>
      <c r="I148" s="23"/>
    </row>
    <row r="149" spans="2:9" ht="15.6" x14ac:dyDescent="0.3">
      <c r="B149" s="40"/>
      <c r="C149" s="24" t="s">
        <v>41</v>
      </c>
      <c r="D149" s="25">
        <v>604960</v>
      </c>
      <c r="E149" s="24"/>
      <c r="F149" s="23"/>
      <c r="G149" s="23"/>
      <c r="H149" s="23"/>
      <c r="I149" s="23"/>
    </row>
    <row r="150" spans="2:9" ht="15.6" x14ac:dyDescent="0.3">
      <c r="B150" s="40"/>
      <c r="C150" s="24" t="s">
        <v>43</v>
      </c>
      <c r="D150" s="25">
        <v>45347</v>
      </c>
      <c r="E150" s="24"/>
      <c r="F150" s="23"/>
      <c r="G150" s="23"/>
      <c r="H150" s="23"/>
      <c r="I150" s="23"/>
    </row>
    <row r="151" spans="2:9" ht="15.6" x14ac:dyDescent="0.3">
      <c r="B151" s="40"/>
      <c r="C151" s="24" t="s">
        <v>71</v>
      </c>
      <c r="D151" s="25">
        <v>3174164</v>
      </c>
      <c r="E151" s="24"/>
      <c r="F151" s="23"/>
      <c r="G151" s="23"/>
      <c r="H151" s="23"/>
      <c r="I151" s="23"/>
    </row>
    <row r="152" spans="2:9" ht="15.6" x14ac:dyDescent="0.3">
      <c r="B152" s="40"/>
      <c r="C152" s="24" t="s">
        <v>44</v>
      </c>
      <c r="D152" s="25">
        <v>12312</v>
      </c>
      <c r="E152" s="24"/>
      <c r="F152" s="23"/>
      <c r="G152" s="23"/>
      <c r="H152" s="23"/>
      <c r="I152" s="23"/>
    </row>
    <row r="153" spans="2:9" ht="15.6" x14ac:dyDescent="0.3">
      <c r="B153" s="40"/>
      <c r="C153" s="24" t="s">
        <v>45</v>
      </c>
      <c r="D153" s="25">
        <v>43333</v>
      </c>
      <c r="E153" s="24"/>
      <c r="F153" s="23"/>
      <c r="G153" s="23"/>
      <c r="H153" s="23"/>
      <c r="I153" s="23"/>
    </row>
    <row r="154" spans="2:9" ht="15.6" x14ac:dyDescent="0.3">
      <c r="B154" s="40"/>
      <c r="C154" s="24" t="s">
        <v>46</v>
      </c>
      <c r="D154" s="25">
        <v>172000</v>
      </c>
      <c r="E154" s="24"/>
      <c r="F154" s="23"/>
      <c r="G154" s="23"/>
      <c r="H154" s="23"/>
      <c r="I154" s="23"/>
    </row>
    <row r="155" spans="2:9" ht="15.6" x14ac:dyDescent="0.3">
      <c r="B155" s="40"/>
      <c r="C155" s="24" t="s">
        <v>47</v>
      </c>
      <c r="D155" s="25">
        <v>3758</v>
      </c>
      <c r="E155" s="24"/>
      <c r="F155" s="23"/>
      <c r="G155" s="23"/>
      <c r="H155" s="23"/>
      <c r="I155" s="23"/>
    </row>
    <row r="156" spans="2:9" ht="15.6" x14ac:dyDescent="0.3">
      <c r="B156" s="40"/>
      <c r="C156" s="24" t="s">
        <v>48</v>
      </c>
      <c r="D156" s="25">
        <v>192326</v>
      </c>
      <c r="E156" s="24"/>
      <c r="F156" s="23"/>
      <c r="G156" s="23"/>
      <c r="H156" s="23"/>
      <c r="I156" s="23"/>
    </row>
    <row r="157" spans="2:9" ht="15.6" x14ac:dyDescent="0.3">
      <c r="B157" s="40"/>
      <c r="C157" s="24" t="s">
        <v>49</v>
      </c>
      <c r="D157" s="25">
        <v>1133239</v>
      </c>
      <c r="E157" s="24"/>
      <c r="F157" s="23"/>
      <c r="G157" s="23"/>
      <c r="H157" s="23"/>
      <c r="I157" s="23"/>
    </row>
    <row r="158" spans="2:9" ht="15.6" x14ac:dyDescent="0.3">
      <c r="B158" s="40"/>
      <c r="C158" s="24" t="s">
        <v>50</v>
      </c>
      <c r="D158" s="25">
        <v>141140</v>
      </c>
      <c r="E158" s="24"/>
      <c r="F158" s="23"/>
      <c r="G158" s="23"/>
      <c r="H158" s="23"/>
      <c r="I158" s="23"/>
    </row>
    <row r="159" spans="2:9" ht="15.6" x14ac:dyDescent="0.3">
      <c r="B159" s="40"/>
      <c r="C159" s="24" t="s">
        <v>72</v>
      </c>
      <c r="D159" s="25">
        <v>106200</v>
      </c>
      <c r="E159" s="24"/>
      <c r="F159" s="23"/>
      <c r="G159" s="23"/>
      <c r="H159" s="23"/>
      <c r="I159" s="23"/>
    </row>
    <row r="160" spans="2:9" ht="15.6" x14ac:dyDescent="0.3">
      <c r="B160" s="40"/>
      <c r="C160" s="24" t="s">
        <v>52</v>
      </c>
      <c r="D160" s="25">
        <v>2099827</v>
      </c>
      <c r="E160" s="24"/>
      <c r="F160" s="23"/>
      <c r="G160" s="23"/>
      <c r="H160" s="23"/>
      <c r="I160" s="23"/>
    </row>
    <row r="161" spans="2:9" ht="15.6" x14ac:dyDescent="0.3">
      <c r="B161" s="40"/>
      <c r="C161" s="24" t="s">
        <v>64</v>
      </c>
      <c r="D161" s="25">
        <v>371547</v>
      </c>
      <c r="E161" s="24"/>
      <c r="F161" s="23"/>
      <c r="G161" s="23"/>
      <c r="H161" s="23"/>
      <c r="I161" s="23"/>
    </row>
    <row r="162" spans="2:9" ht="15.6" x14ac:dyDescent="0.3">
      <c r="B162" s="40"/>
      <c r="C162" s="24" t="s">
        <v>53</v>
      </c>
      <c r="D162" s="25">
        <v>32122003</v>
      </c>
      <c r="E162" s="24"/>
      <c r="F162" s="23"/>
      <c r="G162" s="23"/>
      <c r="H162" s="23"/>
      <c r="I162" s="23"/>
    </row>
    <row r="163" spans="2:9" ht="15.6" x14ac:dyDescent="0.3">
      <c r="B163" s="40"/>
      <c r="C163" s="24" t="s">
        <v>73</v>
      </c>
      <c r="D163" s="25">
        <v>6520</v>
      </c>
      <c r="E163" s="24"/>
      <c r="F163" s="23"/>
      <c r="G163" s="23"/>
      <c r="H163" s="23"/>
      <c r="I163" s="23"/>
    </row>
    <row r="164" spans="2:9" ht="15.6" x14ac:dyDescent="0.3">
      <c r="B164" s="40"/>
      <c r="C164" s="24" t="s">
        <v>54</v>
      </c>
      <c r="D164" s="25">
        <v>1570466</v>
      </c>
      <c r="E164" s="24"/>
      <c r="F164" s="23"/>
      <c r="G164" s="23"/>
      <c r="H164" s="23"/>
      <c r="I164" s="23"/>
    </row>
    <row r="165" spans="2:9" ht="15.6" x14ac:dyDescent="0.3">
      <c r="B165" s="40"/>
      <c r="C165" s="24" t="s">
        <v>56</v>
      </c>
      <c r="D165" s="25">
        <v>595918.92999999993</v>
      </c>
      <c r="E165" s="24"/>
      <c r="F165" s="23"/>
      <c r="G165" s="23"/>
      <c r="H165" s="23"/>
      <c r="I165" s="23"/>
    </row>
    <row r="166" spans="2:9" ht="15.6" x14ac:dyDescent="0.3">
      <c r="B166" s="40"/>
      <c r="C166" s="24" t="s">
        <v>58</v>
      </c>
      <c r="D166" s="25">
        <v>3720</v>
      </c>
      <c r="E166" s="24"/>
      <c r="F166" s="23"/>
      <c r="G166" s="23"/>
      <c r="H166" s="23"/>
      <c r="I166" s="23"/>
    </row>
    <row r="167" spans="2:9" ht="15.6" x14ac:dyDescent="0.3">
      <c r="B167" s="40"/>
      <c r="C167" s="24" t="s">
        <v>59</v>
      </c>
      <c r="D167" s="25">
        <v>130972</v>
      </c>
      <c r="E167" s="24"/>
      <c r="F167" s="23"/>
      <c r="G167" s="23"/>
      <c r="H167" s="23"/>
      <c r="I167" s="23"/>
    </row>
    <row r="168" spans="2:9" ht="15.6" x14ac:dyDescent="0.3">
      <c r="B168" s="40"/>
      <c r="C168" s="24" t="s">
        <v>60</v>
      </c>
      <c r="D168" s="25">
        <v>350406</v>
      </c>
      <c r="E168" s="24"/>
      <c r="F168" s="23"/>
      <c r="G168" s="23"/>
      <c r="H168" s="23"/>
      <c r="I168" s="23"/>
    </row>
    <row r="169" spans="2:9" ht="15.6" x14ac:dyDescent="0.3">
      <c r="B169" s="40"/>
      <c r="C169" s="24" t="s">
        <v>61</v>
      </c>
      <c r="D169" s="25">
        <v>97425</v>
      </c>
      <c r="E169" s="24"/>
      <c r="F169" s="23"/>
      <c r="G169" s="23"/>
      <c r="H169" s="23"/>
      <c r="I169" s="23"/>
    </row>
    <row r="170" spans="2:9" ht="15.6" x14ac:dyDescent="0.3">
      <c r="B170" s="40"/>
      <c r="C170" s="24" t="s">
        <v>65</v>
      </c>
      <c r="D170" s="25">
        <v>348929</v>
      </c>
      <c r="E170" s="24"/>
      <c r="F170" s="23"/>
      <c r="G170" s="23"/>
      <c r="H170" s="23"/>
      <c r="I170" s="23"/>
    </row>
    <row r="171" spans="2:9" ht="15.6" x14ac:dyDescent="0.3">
      <c r="B171" s="40"/>
      <c r="C171" s="24" t="s">
        <v>67</v>
      </c>
      <c r="D171" s="25">
        <v>99077</v>
      </c>
      <c r="E171" s="24"/>
      <c r="F171" s="23"/>
      <c r="G171" s="23"/>
      <c r="H171" s="23"/>
      <c r="I171" s="23"/>
    </row>
    <row r="172" spans="2:9" ht="15.6" x14ac:dyDescent="0.3">
      <c r="B172" s="41"/>
      <c r="C172" s="24" t="s">
        <v>68</v>
      </c>
      <c r="D172" s="25">
        <v>37025</v>
      </c>
      <c r="E172" s="24"/>
      <c r="F172" s="23"/>
      <c r="G172" s="23"/>
      <c r="H172" s="23"/>
      <c r="I172" s="23"/>
    </row>
    <row r="178" spans="2:10" ht="2.25" customHeight="1" x14ac:dyDescent="0.3"/>
    <row r="179" spans="2:10" ht="15.75" customHeight="1" x14ac:dyDescent="0.4">
      <c r="C179" s="9"/>
      <c r="D179" s="9"/>
      <c r="E179" s="35" t="s">
        <v>20</v>
      </c>
      <c r="F179" s="9"/>
      <c r="G179" s="9"/>
      <c r="H179" s="9"/>
      <c r="I179" s="9"/>
    </row>
    <row r="180" spans="2:10" ht="75" customHeight="1" x14ac:dyDescent="0.3">
      <c r="B180" s="19" t="s">
        <v>9</v>
      </c>
      <c r="C180" s="27" t="s">
        <v>10</v>
      </c>
      <c r="D180" s="27" t="s">
        <v>75</v>
      </c>
      <c r="E180" s="19" t="s">
        <v>11</v>
      </c>
      <c r="F180" s="19" t="s">
        <v>12</v>
      </c>
      <c r="G180" s="19" t="s">
        <v>13</v>
      </c>
      <c r="H180" s="19" t="s">
        <v>14</v>
      </c>
      <c r="I180" s="19" t="s">
        <v>15</v>
      </c>
      <c r="J180" s="28"/>
    </row>
    <row r="181" spans="2:10" ht="15" customHeight="1" x14ac:dyDescent="0.3">
      <c r="B181" s="36" t="s">
        <v>62</v>
      </c>
      <c r="C181" s="29" t="s">
        <v>76</v>
      </c>
      <c r="D181" s="30">
        <v>600000</v>
      </c>
      <c r="E181" s="21" t="s">
        <v>187</v>
      </c>
      <c r="F181" s="31" t="s">
        <v>24</v>
      </c>
      <c r="G181" s="21" t="s">
        <v>188</v>
      </c>
      <c r="H181" s="32">
        <v>41623157</v>
      </c>
      <c r="I181" s="23" t="s">
        <v>189</v>
      </c>
      <c r="J181" s="28"/>
    </row>
    <row r="182" spans="2:10" ht="15.6" x14ac:dyDescent="0.3">
      <c r="B182" s="37"/>
      <c r="C182" s="29" t="s">
        <v>77</v>
      </c>
      <c r="D182" s="30">
        <v>9270277.9100000001</v>
      </c>
      <c r="E182" s="23"/>
      <c r="F182" s="23"/>
      <c r="G182" s="23"/>
      <c r="H182" s="23"/>
      <c r="I182" s="23"/>
      <c r="J182" s="28"/>
    </row>
    <row r="183" spans="2:10" ht="15.6" x14ac:dyDescent="0.3">
      <c r="B183" s="37"/>
      <c r="C183" s="29" t="s">
        <v>78</v>
      </c>
      <c r="D183" s="30">
        <v>9558626</v>
      </c>
      <c r="E183" s="23"/>
      <c r="F183" s="23"/>
      <c r="G183" s="23"/>
      <c r="H183" s="23"/>
      <c r="I183" s="23"/>
      <c r="J183" s="28"/>
    </row>
    <row r="184" spans="2:10" ht="15.6" x14ac:dyDescent="0.3">
      <c r="B184" s="37"/>
      <c r="C184" s="29" t="s">
        <v>79</v>
      </c>
      <c r="D184" s="33"/>
      <c r="E184" s="23"/>
      <c r="F184" s="23"/>
      <c r="G184" s="23"/>
      <c r="H184" s="23"/>
      <c r="I184" s="23"/>
      <c r="J184" s="28"/>
    </row>
    <row r="185" spans="2:10" ht="15.6" x14ac:dyDescent="0.3">
      <c r="B185" s="37"/>
      <c r="C185" s="34" t="s">
        <v>80</v>
      </c>
      <c r="D185" s="33"/>
      <c r="E185" s="23"/>
      <c r="F185" s="23"/>
      <c r="G185" s="23"/>
      <c r="H185" s="23"/>
      <c r="I185" s="23"/>
      <c r="J185" s="28"/>
    </row>
    <row r="186" spans="2:10" ht="15.6" x14ac:dyDescent="0.3">
      <c r="B186" s="37"/>
      <c r="C186" s="34" t="s">
        <v>81</v>
      </c>
      <c r="D186" s="30">
        <v>50512</v>
      </c>
      <c r="E186" s="23"/>
      <c r="F186" s="23"/>
      <c r="G186" s="23"/>
      <c r="H186" s="23"/>
      <c r="I186" s="23"/>
      <c r="J186" s="28"/>
    </row>
    <row r="187" spans="2:10" ht="15.6" x14ac:dyDescent="0.3">
      <c r="B187" s="37"/>
      <c r="C187" s="34" t="s">
        <v>82</v>
      </c>
      <c r="D187" s="33"/>
      <c r="E187" s="23"/>
      <c r="F187" s="23"/>
      <c r="G187" s="23"/>
      <c r="H187" s="23"/>
      <c r="I187" s="23"/>
      <c r="J187" s="28"/>
    </row>
    <row r="188" spans="2:10" ht="15.6" x14ac:dyDescent="0.3">
      <c r="B188" s="37"/>
      <c r="C188" s="34" t="s">
        <v>83</v>
      </c>
      <c r="D188" s="33"/>
      <c r="E188" s="23"/>
      <c r="F188" s="23"/>
      <c r="G188" s="23"/>
      <c r="H188" s="23"/>
      <c r="I188" s="23"/>
      <c r="J188" s="28"/>
    </row>
    <row r="189" spans="2:10" ht="15.6" x14ac:dyDescent="0.3">
      <c r="B189" s="37"/>
      <c r="C189" s="34" t="s">
        <v>84</v>
      </c>
      <c r="D189" s="30">
        <v>82443.08</v>
      </c>
      <c r="E189" s="23"/>
      <c r="F189" s="23"/>
      <c r="G189" s="23"/>
      <c r="H189" s="23"/>
      <c r="I189" s="23"/>
      <c r="J189" s="28"/>
    </row>
    <row r="190" spans="2:10" ht="15.6" x14ac:dyDescent="0.3">
      <c r="B190" s="37"/>
      <c r="C190" s="34" t="s">
        <v>85</v>
      </c>
      <c r="D190" s="30">
        <v>72750</v>
      </c>
      <c r="E190" s="23"/>
      <c r="F190" s="23"/>
      <c r="G190" s="23"/>
      <c r="H190" s="23"/>
      <c r="I190" s="23"/>
      <c r="J190" s="28"/>
    </row>
    <row r="191" spans="2:10" ht="15.6" x14ac:dyDescent="0.3">
      <c r="B191" s="37"/>
      <c r="C191" s="34" t="s">
        <v>86</v>
      </c>
      <c r="D191" s="30">
        <v>3504130.8</v>
      </c>
      <c r="E191" s="23"/>
      <c r="F191" s="23"/>
      <c r="G191" s="23"/>
      <c r="H191" s="23"/>
      <c r="I191" s="23"/>
      <c r="J191" s="28"/>
    </row>
    <row r="192" spans="2:10" ht="15.6" x14ac:dyDescent="0.3">
      <c r="B192" s="37"/>
      <c r="C192" s="34" t="s">
        <v>87</v>
      </c>
      <c r="D192" s="33"/>
      <c r="E192" s="23"/>
      <c r="F192" s="23"/>
      <c r="G192" s="23"/>
      <c r="H192" s="23"/>
      <c r="I192" s="23"/>
      <c r="J192" s="28"/>
    </row>
    <row r="193" spans="2:10" ht="15.6" x14ac:dyDescent="0.3">
      <c r="B193" s="37"/>
      <c r="C193" s="34" t="s">
        <v>88</v>
      </c>
      <c r="D193" s="33"/>
      <c r="E193" s="23"/>
      <c r="F193" s="23"/>
      <c r="G193" s="23"/>
      <c r="H193" s="23"/>
      <c r="I193" s="23"/>
      <c r="J193" s="28"/>
    </row>
    <row r="194" spans="2:10" ht="15.6" x14ac:dyDescent="0.3">
      <c r="B194" s="37"/>
      <c r="C194" s="34" t="s">
        <v>89</v>
      </c>
      <c r="D194" s="33"/>
      <c r="E194" s="23"/>
      <c r="F194" s="23"/>
      <c r="G194" s="23"/>
      <c r="H194" s="23"/>
      <c r="I194" s="23"/>
      <c r="J194" s="28"/>
    </row>
    <row r="195" spans="2:10" ht="15.6" x14ac:dyDescent="0.3">
      <c r="B195" s="37"/>
      <c r="C195" s="34" t="s">
        <v>90</v>
      </c>
      <c r="D195" s="33"/>
      <c r="E195" s="23"/>
      <c r="F195" s="23"/>
      <c r="G195" s="23"/>
      <c r="H195" s="23"/>
      <c r="I195" s="23"/>
      <c r="J195" s="28"/>
    </row>
    <row r="196" spans="2:10" ht="15.6" x14ac:dyDescent="0.3">
      <c r="B196" s="37"/>
      <c r="C196" s="34" t="s">
        <v>91</v>
      </c>
      <c r="D196" s="33"/>
      <c r="E196" s="23"/>
      <c r="F196" s="23"/>
      <c r="G196" s="23"/>
      <c r="H196" s="23"/>
      <c r="I196" s="23"/>
      <c r="J196" s="28"/>
    </row>
    <row r="197" spans="2:10" ht="15.6" x14ac:dyDescent="0.3">
      <c r="B197" s="37"/>
      <c r="C197" s="34" t="s">
        <v>92</v>
      </c>
      <c r="D197" s="33"/>
      <c r="E197" s="23"/>
      <c r="F197" s="23"/>
      <c r="G197" s="23"/>
      <c r="H197" s="23"/>
      <c r="I197" s="23"/>
      <c r="J197" s="28"/>
    </row>
    <row r="198" spans="2:10" ht="15.6" x14ac:dyDescent="0.3">
      <c r="B198" s="37"/>
      <c r="C198" s="34" t="s">
        <v>93</v>
      </c>
      <c r="D198" s="33"/>
      <c r="E198" s="23"/>
      <c r="F198" s="23"/>
      <c r="G198" s="23"/>
      <c r="H198" s="23"/>
      <c r="I198" s="23"/>
      <c r="J198" s="28"/>
    </row>
    <row r="199" spans="2:10" ht="15.6" x14ac:dyDescent="0.3">
      <c r="B199" s="37"/>
      <c r="C199" s="34" t="s">
        <v>94</v>
      </c>
      <c r="D199" s="33"/>
      <c r="E199" s="23"/>
      <c r="F199" s="23"/>
      <c r="G199" s="23"/>
      <c r="H199" s="23"/>
      <c r="I199" s="23"/>
      <c r="J199" s="28"/>
    </row>
    <row r="200" spans="2:10" ht="15.6" x14ac:dyDescent="0.3">
      <c r="B200" s="37"/>
      <c r="C200" s="34" t="s">
        <v>95</v>
      </c>
      <c r="D200" s="33"/>
      <c r="E200" s="23"/>
      <c r="F200" s="23"/>
      <c r="G200" s="23"/>
      <c r="H200" s="23"/>
      <c r="I200" s="23"/>
      <c r="J200" s="28"/>
    </row>
    <row r="201" spans="2:10" ht="15.6" x14ac:dyDescent="0.3">
      <c r="B201" s="37"/>
      <c r="C201" s="34" t="s">
        <v>96</v>
      </c>
      <c r="D201" s="33"/>
      <c r="E201" s="23"/>
      <c r="F201" s="23"/>
      <c r="G201" s="23"/>
      <c r="H201" s="23"/>
      <c r="I201" s="23"/>
      <c r="J201" s="28"/>
    </row>
    <row r="202" spans="2:10" ht="15.6" x14ac:dyDescent="0.3">
      <c r="B202" s="37"/>
      <c r="C202" s="34" t="s">
        <v>97</v>
      </c>
      <c r="D202" s="33"/>
      <c r="E202" s="23"/>
      <c r="F202" s="23"/>
      <c r="G202" s="23"/>
      <c r="H202" s="23"/>
      <c r="I202" s="23"/>
      <c r="J202" s="28"/>
    </row>
    <row r="203" spans="2:10" ht="15.6" x14ac:dyDescent="0.3">
      <c r="B203" s="37"/>
      <c r="C203" s="34" t="s">
        <v>98</v>
      </c>
      <c r="D203" s="33"/>
      <c r="E203" s="23"/>
      <c r="F203" s="23"/>
      <c r="G203" s="23"/>
      <c r="H203" s="23"/>
      <c r="I203" s="23"/>
      <c r="J203" s="28"/>
    </row>
    <row r="204" spans="2:10" ht="15.6" x14ac:dyDescent="0.3">
      <c r="B204" s="37"/>
      <c r="C204" s="34" t="s">
        <v>99</v>
      </c>
      <c r="D204" s="30">
        <v>6559459</v>
      </c>
      <c r="E204" s="23"/>
      <c r="F204" s="23"/>
      <c r="G204" s="23"/>
      <c r="H204" s="23"/>
      <c r="I204" s="23"/>
      <c r="J204" s="28"/>
    </row>
    <row r="205" spans="2:10" ht="15.6" x14ac:dyDescent="0.3">
      <c r="B205" s="37"/>
      <c r="C205" s="34" t="s">
        <v>100</v>
      </c>
      <c r="D205" s="33"/>
      <c r="E205" s="23"/>
      <c r="F205" s="23"/>
      <c r="G205" s="23"/>
      <c r="H205" s="23"/>
      <c r="I205" s="23"/>
      <c r="J205" s="28"/>
    </row>
    <row r="206" spans="2:10" ht="15.6" x14ac:dyDescent="0.3">
      <c r="B206" s="37"/>
      <c r="C206" s="34" t="s">
        <v>101</v>
      </c>
      <c r="D206" s="33"/>
      <c r="E206" s="23"/>
      <c r="F206" s="23"/>
      <c r="G206" s="23"/>
      <c r="H206" s="23"/>
      <c r="I206" s="23"/>
      <c r="J206" s="28"/>
    </row>
    <row r="207" spans="2:10" ht="15.6" x14ac:dyDescent="0.3">
      <c r="B207" s="37"/>
      <c r="C207" s="34" t="s">
        <v>102</v>
      </c>
      <c r="D207" s="30">
        <v>1183170</v>
      </c>
      <c r="E207" s="23"/>
      <c r="F207" s="23"/>
      <c r="G207" s="23"/>
      <c r="H207" s="23"/>
      <c r="I207" s="23"/>
      <c r="J207" s="28"/>
    </row>
    <row r="208" spans="2:10" ht="15.6" x14ac:dyDescent="0.3">
      <c r="B208" s="37"/>
      <c r="C208" s="34" t="s">
        <v>103</v>
      </c>
      <c r="D208" s="33"/>
      <c r="E208" s="23"/>
      <c r="F208" s="23"/>
      <c r="G208" s="23"/>
      <c r="H208" s="23"/>
      <c r="I208" s="23"/>
      <c r="J208" s="28"/>
    </row>
    <row r="209" spans="2:10" ht="15.6" x14ac:dyDescent="0.3">
      <c r="B209" s="37"/>
      <c r="C209" s="34" t="s">
        <v>104</v>
      </c>
      <c r="D209" s="30">
        <v>223479</v>
      </c>
      <c r="E209" s="23"/>
      <c r="F209" s="23"/>
      <c r="G209" s="23"/>
      <c r="H209" s="23"/>
      <c r="I209" s="23"/>
      <c r="J209" s="28"/>
    </row>
    <row r="210" spans="2:10" ht="15.6" x14ac:dyDescent="0.3">
      <c r="B210" s="37"/>
      <c r="C210" s="34" t="s">
        <v>105</v>
      </c>
      <c r="D210" s="30">
        <v>690804</v>
      </c>
      <c r="E210" s="23"/>
      <c r="F210" s="23"/>
      <c r="G210" s="23"/>
      <c r="H210" s="23"/>
      <c r="I210" s="23"/>
      <c r="J210" s="28"/>
    </row>
    <row r="211" spans="2:10" ht="15.6" x14ac:dyDescent="0.3">
      <c r="B211" s="37"/>
      <c r="C211" s="34" t="s">
        <v>106</v>
      </c>
      <c r="D211" s="33"/>
      <c r="E211" s="23"/>
      <c r="F211" s="23"/>
      <c r="G211" s="23"/>
      <c r="H211" s="23"/>
      <c r="I211" s="23"/>
      <c r="J211" s="28"/>
    </row>
    <row r="212" spans="2:10" ht="15.6" x14ac:dyDescent="0.3">
      <c r="B212" s="37"/>
      <c r="C212" s="34" t="s">
        <v>107</v>
      </c>
      <c r="D212" s="33"/>
      <c r="E212" s="23"/>
      <c r="F212" s="23"/>
      <c r="G212" s="23"/>
      <c r="H212" s="23"/>
      <c r="I212" s="23"/>
      <c r="J212" s="28"/>
    </row>
    <row r="213" spans="2:10" ht="15.6" x14ac:dyDescent="0.3">
      <c r="B213" s="37"/>
      <c r="C213" s="34" t="s">
        <v>108</v>
      </c>
      <c r="D213" s="30">
        <v>85809</v>
      </c>
      <c r="E213" s="23"/>
      <c r="F213" s="23"/>
      <c r="G213" s="23"/>
      <c r="H213" s="23"/>
      <c r="I213" s="23"/>
      <c r="J213" s="28"/>
    </row>
    <row r="214" spans="2:10" ht="15.6" x14ac:dyDescent="0.3">
      <c r="B214" s="37"/>
      <c r="C214" s="34" t="s">
        <v>109</v>
      </c>
      <c r="D214" s="30">
        <v>209361</v>
      </c>
      <c r="E214" s="23"/>
      <c r="F214" s="23"/>
      <c r="G214" s="23"/>
      <c r="H214" s="23"/>
      <c r="I214" s="23"/>
      <c r="J214" s="28"/>
    </row>
    <row r="215" spans="2:10" ht="15.6" x14ac:dyDescent="0.3">
      <c r="B215" s="37"/>
      <c r="C215" s="34" t="s">
        <v>110</v>
      </c>
      <c r="D215" s="30">
        <v>213934</v>
      </c>
      <c r="E215" s="23"/>
      <c r="F215" s="23"/>
      <c r="G215" s="23"/>
      <c r="H215" s="23"/>
      <c r="I215" s="23"/>
      <c r="J215" s="28"/>
    </row>
    <row r="216" spans="2:10" ht="15.6" x14ac:dyDescent="0.3">
      <c r="B216" s="37"/>
      <c r="C216" s="34" t="s">
        <v>111</v>
      </c>
      <c r="D216" s="30">
        <v>68356</v>
      </c>
      <c r="E216" s="23"/>
      <c r="F216" s="23"/>
      <c r="G216" s="23"/>
      <c r="H216" s="23"/>
      <c r="I216" s="23"/>
      <c r="J216" s="28"/>
    </row>
    <row r="217" spans="2:10" ht="15.6" x14ac:dyDescent="0.3">
      <c r="B217" s="37"/>
      <c r="C217" s="34" t="s">
        <v>112</v>
      </c>
      <c r="D217" s="33"/>
      <c r="E217" s="23"/>
      <c r="F217" s="23"/>
      <c r="G217" s="23"/>
      <c r="H217" s="23"/>
      <c r="I217" s="23"/>
      <c r="J217" s="28"/>
    </row>
    <row r="218" spans="2:10" ht="15.6" x14ac:dyDescent="0.3">
      <c r="B218" s="37"/>
      <c r="C218" s="34" t="s">
        <v>113</v>
      </c>
      <c r="D218" s="33"/>
      <c r="E218" s="23"/>
      <c r="F218" s="23"/>
      <c r="G218" s="23"/>
      <c r="H218" s="23"/>
      <c r="I218" s="23"/>
      <c r="J218" s="28"/>
    </row>
    <row r="219" spans="2:10" ht="15.6" x14ac:dyDescent="0.3">
      <c r="B219" s="37"/>
      <c r="C219" s="34" t="s">
        <v>114</v>
      </c>
      <c r="D219" s="30">
        <v>1725428</v>
      </c>
      <c r="E219" s="23"/>
      <c r="F219" s="23"/>
      <c r="G219" s="23"/>
      <c r="H219" s="23"/>
      <c r="I219" s="23"/>
      <c r="J219" s="28"/>
    </row>
    <row r="220" spans="2:10" ht="15.6" x14ac:dyDescent="0.3">
      <c r="B220" s="37"/>
      <c r="C220" s="34" t="s">
        <v>115</v>
      </c>
      <c r="D220" s="33"/>
      <c r="E220" s="23"/>
      <c r="F220" s="23"/>
      <c r="G220" s="23"/>
      <c r="H220" s="23"/>
      <c r="I220" s="23"/>
      <c r="J220" s="28"/>
    </row>
    <row r="221" spans="2:10" ht="15.6" x14ac:dyDescent="0.3">
      <c r="B221" s="37"/>
      <c r="C221" s="34" t="s">
        <v>116</v>
      </c>
      <c r="D221" s="30">
        <v>3048969</v>
      </c>
      <c r="E221" s="23"/>
      <c r="F221" s="23"/>
      <c r="G221" s="23"/>
      <c r="H221" s="23"/>
      <c r="I221" s="23"/>
      <c r="J221" s="28"/>
    </row>
    <row r="222" spans="2:10" ht="15.6" x14ac:dyDescent="0.3">
      <c r="B222" s="37"/>
      <c r="C222" s="34" t="s">
        <v>117</v>
      </c>
      <c r="D222" s="30">
        <v>140170.4</v>
      </c>
      <c r="E222" s="23"/>
      <c r="F222" s="23"/>
      <c r="G222" s="23"/>
      <c r="H222" s="23"/>
      <c r="I222" s="23"/>
      <c r="J222" s="28"/>
    </row>
    <row r="223" spans="2:10" ht="15.6" x14ac:dyDescent="0.3">
      <c r="B223" s="37"/>
      <c r="C223" s="34" t="s">
        <v>118</v>
      </c>
      <c r="D223" s="30">
        <v>133921</v>
      </c>
      <c r="E223" s="23"/>
      <c r="F223" s="23"/>
      <c r="G223" s="23"/>
      <c r="H223" s="23"/>
      <c r="I223" s="23"/>
      <c r="J223" s="28"/>
    </row>
    <row r="224" spans="2:10" ht="15.6" x14ac:dyDescent="0.3">
      <c r="B224" s="37"/>
      <c r="C224" s="34" t="s">
        <v>119</v>
      </c>
      <c r="D224" s="30">
        <v>915</v>
      </c>
      <c r="E224" s="23"/>
      <c r="F224" s="23"/>
      <c r="G224" s="23"/>
      <c r="H224" s="23"/>
      <c r="I224" s="23"/>
      <c r="J224" s="28"/>
    </row>
    <row r="225" spans="2:10" ht="15.6" x14ac:dyDescent="0.3">
      <c r="B225" s="37"/>
      <c r="C225" s="34" t="s">
        <v>120</v>
      </c>
      <c r="D225" s="30">
        <v>752319</v>
      </c>
      <c r="E225" s="23"/>
      <c r="F225" s="23"/>
      <c r="G225" s="23"/>
      <c r="H225" s="23"/>
      <c r="I225" s="23"/>
      <c r="J225" s="28"/>
    </row>
    <row r="226" spans="2:10" ht="15.6" x14ac:dyDescent="0.3">
      <c r="B226" s="37"/>
      <c r="C226" s="34" t="s">
        <v>121</v>
      </c>
      <c r="D226" s="33"/>
      <c r="E226" s="23"/>
      <c r="F226" s="23"/>
      <c r="G226" s="23"/>
      <c r="H226" s="23"/>
      <c r="I226" s="23"/>
      <c r="J226" s="28"/>
    </row>
    <row r="227" spans="2:10" ht="15.6" x14ac:dyDescent="0.3">
      <c r="B227" s="37"/>
      <c r="C227" s="34" t="s">
        <v>122</v>
      </c>
      <c r="D227" s="33"/>
      <c r="E227" s="23"/>
      <c r="F227" s="23"/>
      <c r="G227" s="23"/>
      <c r="H227" s="23"/>
      <c r="I227" s="23"/>
      <c r="J227" s="28"/>
    </row>
    <row r="228" spans="2:10" ht="15.6" x14ac:dyDescent="0.3">
      <c r="B228" s="37"/>
      <c r="C228" s="34" t="s">
        <v>123</v>
      </c>
      <c r="D228" s="33"/>
      <c r="E228" s="23"/>
      <c r="F228" s="23"/>
      <c r="G228" s="23"/>
      <c r="H228" s="23"/>
      <c r="I228" s="23"/>
      <c r="J228" s="28"/>
    </row>
    <row r="229" spans="2:10" ht="15.6" x14ac:dyDescent="0.3">
      <c r="B229" s="37"/>
      <c r="C229" s="34" t="s">
        <v>124</v>
      </c>
      <c r="D229" s="33"/>
      <c r="E229" s="23"/>
      <c r="F229" s="23"/>
      <c r="G229" s="23"/>
      <c r="H229" s="23"/>
      <c r="I229" s="23"/>
      <c r="J229" s="28"/>
    </row>
    <row r="230" spans="2:10" ht="15.6" x14ac:dyDescent="0.3">
      <c r="B230" s="37"/>
      <c r="C230" s="34" t="s">
        <v>125</v>
      </c>
      <c r="D230" s="30">
        <v>80000</v>
      </c>
      <c r="E230" s="23"/>
      <c r="F230" s="23"/>
      <c r="G230" s="23"/>
      <c r="H230" s="23"/>
      <c r="I230" s="23"/>
      <c r="J230" s="28"/>
    </row>
    <row r="231" spans="2:10" ht="15.6" x14ac:dyDescent="0.3">
      <c r="B231" s="37"/>
      <c r="C231" s="34" t="s">
        <v>126</v>
      </c>
      <c r="D231" s="30">
        <v>753478.05</v>
      </c>
      <c r="E231" s="23"/>
      <c r="F231" s="23"/>
      <c r="G231" s="23"/>
      <c r="H231" s="23"/>
      <c r="I231" s="23"/>
      <c r="J231" s="28"/>
    </row>
    <row r="232" spans="2:10" ht="15.6" x14ac:dyDescent="0.3">
      <c r="B232" s="37"/>
      <c r="C232" s="34" t="s">
        <v>127</v>
      </c>
      <c r="D232" s="30">
        <v>573200</v>
      </c>
      <c r="E232" s="23"/>
      <c r="F232" s="23"/>
      <c r="G232" s="23"/>
      <c r="H232" s="23"/>
      <c r="I232" s="23"/>
      <c r="J232" s="28"/>
    </row>
    <row r="233" spans="2:10" ht="15.6" x14ac:dyDescent="0.3">
      <c r="B233" s="37"/>
      <c r="C233" s="34" t="s">
        <v>128</v>
      </c>
      <c r="D233" s="33"/>
      <c r="E233" s="23"/>
      <c r="F233" s="23"/>
      <c r="G233" s="23"/>
      <c r="H233" s="23"/>
      <c r="I233" s="23"/>
      <c r="J233" s="28"/>
    </row>
    <row r="234" spans="2:10" ht="15.6" x14ac:dyDescent="0.3">
      <c r="B234" s="37"/>
      <c r="C234" s="34" t="s">
        <v>129</v>
      </c>
      <c r="D234" s="33"/>
      <c r="E234" s="23"/>
      <c r="F234" s="23"/>
      <c r="G234" s="23"/>
      <c r="H234" s="23"/>
      <c r="I234" s="23"/>
      <c r="J234" s="28"/>
    </row>
    <row r="235" spans="2:10" ht="15.6" x14ac:dyDescent="0.3">
      <c r="B235" s="37"/>
      <c r="C235" s="34" t="s">
        <v>130</v>
      </c>
      <c r="D235" s="33"/>
      <c r="E235" s="23"/>
      <c r="F235" s="23"/>
      <c r="G235" s="23"/>
      <c r="H235" s="23"/>
      <c r="I235" s="23"/>
      <c r="J235" s="28"/>
    </row>
    <row r="236" spans="2:10" ht="15.6" x14ac:dyDescent="0.3">
      <c r="B236" s="37"/>
      <c r="C236" s="34" t="s">
        <v>131</v>
      </c>
      <c r="D236" s="33"/>
      <c r="E236" s="23"/>
      <c r="F236" s="23"/>
      <c r="G236" s="23"/>
      <c r="H236" s="23"/>
      <c r="I236" s="23"/>
      <c r="J236" s="28"/>
    </row>
    <row r="237" spans="2:10" ht="15.6" x14ac:dyDescent="0.3">
      <c r="B237" s="37"/>
      <c r="C237" s="34" t="s">
        <v>132</v>
      </c>
      <c r="D237" s="33"/>
      <c r="E237" s="23"/>
      <c r="F237" s="23"/>
      <c r="G237" s="23"/>
      <c r="H237" s="23"/>
      <c r="I237" s="23"/>
      <c r="J237" s="28"/>
    </row>
    <row r="238" spans="2:10" ht="15.6" x14ac:dyDescent="0.3">
      <c r="B238" s="37"/>
      <c r="C238" s="34" t="s">
        <v>133</v>
      </c>
      <c r="D238" s="30">
        <v>8427</v>
      </c>
      <c r="E238" s="23"/>
      <c r="F238" s="23"/>
      <c r="G238" s="23"/>
      <c r="H238" s="23"/>
      <c r="I238" s="23"/>
      <c r="J238" s="28"/>
    </row>
    <row r="239" spans="2:10" ht="15.6" x14ac:dyDescent="0.3">
      <c r="B239" s="37"/>
      <c r="C239" s="34" t="s">
        <v>134</v>
      </c>
      <c r="D239" s="33"/>
      <c r="E239" s="23"/>
      <c r="F239" s="23"/>
      <c r="G239" s="23"/>
      <c r="H239" s="23"/>
      <c r="I239" s="23"/>
      <c r="J239" s="28"/>
    </row>
    <row r="240" spans="2:10" ht="15.6" x14ac:dyDescent="0.3">
      <c r="B240" s="37"/>
      <c r="C240" s="34" t="s">
        <v>135</v>
      </c>
      <c r="D240" s="30">
        <v>5271160</v>
      </c>
      <c r="E240" s="23"/>
      <c r="F240" s="23"/>
      <c r="G240" s="23"/>
      <c r="H240" s="23"/>
      <c r="I240" s="23"/>
      <c r="J240" s="28"/>
    </row>
    <row r="241" spans="2:10" ht="15.6" x14ac:dyDescent="0.3">
      <c r="B241" s="37"/>
      <c r="C241" s="34" t="s">
        <v>136</v>
      </c>
      <c r="D241" s="33"/>
      <c r="E241" s="23"/>
      <c r="F241" s="23"/>
      <c r="G241" s="23"/>
      <c r="H241" s="23"/>
      <c r="I241" s="23"/>
      <c r="J241" s="28"/>
    </row>
    <row r="242" spans="2:10" ht="15.6" x14ac:dyDescent="0.3">
      <c r="B242" s="37"/>
      <c r="C242" s="34" t="s">
        <v>137</v>
      </c>
      <c r="D242" s="30">
        <v>365024</v>
      </c>
      <c r="E242" s="23"/>
      <c r="F242" s="23"/>
      <c r="G242" s="23"/>
      <c r="H242" s="23"/>
      <c r="I242" s="23"/>
      <c r="J242" s="28"/>
    </row>
    <row r="243" spans="2:10" ht="15.6" x14ac:dyDescent="0.3">
      <c r="B243" s="37"/>
      <c r="C243" s="34" t="s">
        <v>138</v>
      </c>
      <c r="D243" s="30">
        <v>16409</v>
      </c>
      <c r="E243" s="23"/>
      <c r="F243" s="23"/>
      <c r="G243" s="23"/>
      <c r="H243" s="23"/>
      <c r="I243" s="23"/>
      <c r="J243" s="28"/>
    </row>
    <row r="244" spans="2:10" ht="15.6" x14ac:dyDescent="0.3">
      <c r="B244" s="37"/>
      <c r="C244" s="34" t="s">
        <v>139</v>
      </c>
      <c r="D244" s="33"/>
      <c r="E244" s="23"/>
      <c r="F244" s="23"/>
      <c r="G244" s="23"/>
      <c r="H244" s="23"/>
      <c r="I244" s="23"/>
      <c r="J244" s="28"/>
    </row>
    <row r="245" spans="2:10" ht="15.6" x14ac:dyDescent="0.3">
      <c r="B245" s="37"/>
      <c r="C245" s="34" t="s">
        <v>140</v>
      </c>
      <c r="D245" s="33"/>
      <c r="E245" s="23"/>
      <c r="F245" s="23"/>
      <c r="G245" s="23"/>
      <c r="H245" s="23"/>
      <c r="I245" s="23"/>
      <c r="J245" s="28"/>
    </row>
    <row r="246" spans="2:10" ht="15.6" x14ac:dyDescent="0.3">
      <c r="B246" s="37"/>
      <c r="C246" s="34" t="s">
        <v>141</v>
      </c>
      <c r="D246" s="30">
        <v>240000</v>
      </c>
      <c r="E246" s="23"/>
      <c r="F246" s="23"/>
      <c r="G246" s="23"/>
      <c r="H246" s="23"/>
      <c r="I246" s="23"/>
      <c r="J246" s="28"/>
    </row>
    <row r="247" spans="2:10" ht="15.6" x14ac:dyDescent="0.3">
      <c r="B247" s="37"/>
      <c r="C247" s="34" t="s">
        <v>142</v>
      </c>
      <c r="D247" s="30">
        <v>116820</v>
      </c>
      <c r="E247" s="23"/>
      <c r="F247" s="23"/>
      <c r="G247" s="23"/>
      <c r="H247" s="23"/>
      <c r="I247" s="23"/>
      <c r="J247" s="28"/>
    </row>
    <row r="248" spans="2:10" ht="15.6" x14ac:dyDescent="0.3">
      <c r="B248" s="37"/>
      <c r="C248" s="34" t="s">
        <v>143</v>
      </c>
      <c r="D248" s="30">
        <v>10000</v>
      </c>
      <c r="E248" s="23"/>
      <c r="F248" s="23"/>
      <c r="G248" s="23"/>
      <c r="H248" s="23"/>
      <c r="I248" s="23"/>
      <c r="J248" s="28"/>
    </row>
    <row r="249" spans="2:10" ht="15.6" x14ac:dyDescent="0.3">
      <c r="B249" s="37"/>
      <c r="C249" s="34" t="s">
        <v>144</v>
      </c>
      <c r="D249" s="30">
        <v>17008</v>
      </c>
      <c r="E249" s="23"/>
      <c r="F249" s="23"/>
      <c r="G249" s="23"/>
      <c r="H249" s="23"/>
      <c r="I249" s="23"/>
      <c r="J249" s="28"/>
    </row>
    <row r="250" spans="2:10" ht="15.6" x14ac:dyDescent="0.3">
      <c r="B250" s="37"/>
      <c r="C250" s="34" t="s">
        <v>145</v>
      </c>
      <c r="D250" s="30">
        <v>368708</v>
      </c>
      <c r="E250" s="23"/>
      <c r="F250" s="23"/>
      <c r="G250" s="23"/>
      <c r="H250" s="23"/>
      <c r="I250" s="23"/>
      <c r="J250" s="28"/>
    </row>
    <row r="251" spans="2:10" ht="15.6" x14ac:dyDescent="0.3">
      <c r="B251" s="37"/>
      <c r="C251" s="34" t="s">
        <v>146</v>
      </c>
      <c r="D251" s="30">
        <v>309000</v>
      </c>
      <c r="E251" s="23"/>
      <c r="F251" s="23"/>
      <c r="G251" s="23"/>
      <c r="H251" s="23"/>
      <c r="I251" s="23"/>
      <c r="J251" s="28"/>
    </row>
    <row r="252" spans="2:10" ht="15.6" x14ac:dyDescent="0.3">
      <c r="B252" s="37"/>
      <c r="C252" s="34" t="s">
        <v>147</v>
      </c>
      <c r="D252" s="30">
        <v>476798</v>
      </c>
      <c r="E252" s="23"/>
      <c r="F252" s="23"/>
      <c r="G252" s="23"/>
      <c r="H252" s="23"/>
      <c r="I252" s="23"/>
      <c r="J252" s="28"/>
    </row>
    <row r="253" spans="2:10" ht="15.6" x14ac:dyDescent="0.3">
      <c r="B253" s="37"/>
      <c r="C253" s="34" t="s">
        <v>148</v>
      </c>
      <c r="D253" s="30">
        <v>5864</v>
      </c>
      <c r="E253" s="23"/>
      <c r="F253" s="23"/>
      <c r="G253" s="23"/>
      <c r="H253" s="23"/>
      <c r="I253" s="23"/>
      <c r="J253" s="28"/>
    </row>
    <row r="254" spans="2:10" ht="15.6" x14ac:dyDescent="0.3">
      <c r="B254" s="37"/>
      <c r="C254" s="34" t="s">
        <v>149</v>
      </c>
      <c r="D254" s="33"/>
      <c r="E254" s="23"/>
      <c r="F254" s="23"/>
      <c r="G254" s="23"/>
      <c r="H254" s="23"/>
      <c r="I254" s="23"/>
      <c r="J254" s="28"/>
    </row>
    <row r="255" spans="2:10" ht="15.6" x14ac:dyDescent="0.3">
      <c r="B255" s="37"/>
      <c r="C255" s="34" t="s">
        <v>150</v>
      </c>
      <c r="D255" s="30">
        <v>41623157</v>
      </c>
      <c r="E255" s="23"/>
      <c r="F255" s="23"/>
      <c r="G255" s="23"/>
      <c r="H255" s="23"/>
      <c r="I255" s="23"/>
      <c r="J255" s="28"/>
    </row>
    <row r="256" spans="2:10" ht="15.6" x14ac:dyDescent="0.3">
      <c r="B256" s="37"/>
      <c r="C256" s="34" t="s">
        <v>151</v>
      </c>
      <c r="D256" s="33"/>
      <c r="E256" s="23"/>
      <c r="F256" s="23"/>
      <c r="G256" s="23"/>
      <c r="H256" s="23"/>
      <c r="I256" s="23"/>
      <c r="J256" s="28"/>
    </row>
    <row r="257" spans="2:10" ht="15.6" x14ac:dyDescent="0.3">
      <c r="B257" s="37"/>
      <c r="C257" s="34" t="s">
        <v>152</v>
      </c>
      <c r="D257" s="30">
        <v>2278463</v>
      </c>
      <c r="E257" s="23"/>
      <c r="F257" s="23"/>
      <c r="G257" s="23"/>
      <c r="H257" s="23"/>
      <c r="I257" s="23"/>
      <c r="J257" s="28"/>
    </row>
    <row r="258" spans="2:10" ht="15.6" x14ac:dyDescent="0.3">
      <c r="B258" s="37"/>
      <c r="C258" s="34" t="s">
        <v>153</v>
      </c>
      <c r="D258" s="33"/>
      <c r="E258" s="23"/>
      <c r="F258" s="23"/>
      <c r="G258" s="23"/>
      <c r="H258" s="23"/>
      <c r="I258" s="23"/>
      <c r="J258" s="28"/>
    </row>
    <row r="259" spans="2:10" ht="15.6" x14ac:dyDescent="0.3">
      <c r="B259" s="37"/>
      <c r="C259" s="34" t="s">
        <v>154</v>
      </c>
      <c r="D259" s="33"/>
      <c r="E259" s="23"/>
      <c r="F259" s="23"/>
      <c r="G259" s="23"/>
      <c r="H259" s="23"/>
      <c r="I259" s="23"/>
      <c r="J259" s="28"/>
    </row>
    <row r="260" spans="2:10" ht="15.6" x14ac:dyDescent="0.3">
      <c r="B260" s="37"/>
      <c r="C260" s="34" t="s">
        <v>155</v>
      </c>
      <c r="D260" s="30">
        <v>19912</v>
      </c>
      <c r="E260" s="23"/>
      <c r="F260" s="23"/>
      <c r="G260" s="23"/>
      <c r="H260" s="23"/>
      <c r="I260" s="23"/>
      <c r="J260" s="28"/>
    </row>
    <row r="261" spans="2:10" ht="15.6" x14ac:dyDescent="0.3">
      <c r="B261" s="37"/>
      <c r="C261" s="34" t="s">
        <v>156</v>
      </c>
      <c r="D261" s="33"/>
      <c r="E261" s="23"/>
      <c r="F261" s="23"/>
      <c r="G261" s="23"/>
      <c r="H261" s="23"/>
      <c r="I261" s="23"/>
      <c r="J261" s="28"/>
    </row>
    <row r="262" spans="2:10" ht="15.6" x14ac:dyDescent="0.3">
      <c r="B262" s="37"/>
      <c r="C262" s="34" t="s">
        <v>157</v>
      </c>
      <c r="D262" s="30">
        <v>56455</v>
      </c>
      <c r="E262" s="23"/>
      <c r="F262" s="23"/>
      <c r="G262" s="23"/>
      <c r="H262" s="23"/>
      <c r="I262" s="23"/>
      <c r="J262" s="28"/>
    </row>
    <row r="263" spans="2:10" ht="15.6" x14ac:dyDescent="0.3">
      <c r="B263" s="37"/>
      <c r="C263" s="34" t="s">
        <v>158</v>
      </c>
      <c r="D263" s="33"/>
      <c r="E263" s="23"/>
      <c r="F263" s="23"/>
      <c r="G263" s="23"/>
      <c r="H263" s="23"/>
      <c r="I263" s="23"/>
      <c r="J263" s="28"/>
    </row>
    <row r="264" spans="2:10" ht="15.6" x14ac:dyDescent="0.3">
      <c r="B264" s="37"/>
      <c r="C264" s="34" t="s">
        <v>190</v>
      </c>
      <c r="D264" s="33">
        <v>50000</v>
      </c>
      <c r="E264" s="23"/>
      <c r="F264" s="23"/>
      <c r="G264" s="23"/>
      <c r="H264" s="23"/>
      <c r="I264" s="23"/>
      <c r="J264" s="28"/>
    </row>
    <row r="265" spans="2:10" ht="15.6" x14ac:dyDescent="0.3">
      <c r="B265" s="37"/>
      <c r="C265" s="34" t="s">
        <v>159</v>
      </c>
      <c r="D265" s="30">
        <v>23187</v>
      </c>
      <c r="E265" s="23"/>
      <c r="F265" s="23"/>
      <c r="G265" s="23"/>
      <c r="H265" s="23"/>
      <c r="I265" s="23"/>
      <c r="J265" s="28"/>
    </row>
    <row r="266" spans="2:10" ht="15.6" x14ac:dyDescent="0.3">
      <c r="B266" s="37"/>
      <c r="C266" s="34" t="s">
        <v>160</v>
      </c>
      <c r="D266" s="33"/>
      <c r="E266" s="23"/>
      <c r="F266" s="23"/>
      <c r="G266" s="23"/>
      <c r="H266" s="23"/>
      <c r="I266" s="23"/>
      <c r="J266" s="28"/>
    </row>
    <row r="267" spans="2:10" ht="15.6" x14ac:dyDescent="0.3">
      <c r="B267" s="37"/>
      <c r="C267" s="34" t="s">
        <v>161</v>
      </c>
      <c r="D267" s="33"/>
      <c r="E267" s="23"/>
      <c r="F267" s="23"/>
      <c r="G267" s="23"/>
      <c r="H267" s="23"/>
      <c r="I267" s="23"/>
      <c r="J267" s="28"/>
    </row>
    <row r="268" spans="2:10" ht="15.6" x14ac:dyDescent="0.3">
      <c r="B268" s="37"/>
      <c r="C268" s="34" t="s">
        <v>162</v>
      </c>
      <c r="D268" s="33"/>
      <c r="E268" s="23"/>
      <c r="F268" s="23"/>
      <c r="G268" s="23"/>
      <c r="H268" s="23"/>
      <c r="I268" s="23"/>
      <c r="J268" s="28"/>
    </row>
    <row r="269" spans="2:10" ht="15.6" x14ac:dyDescent="0.3">
      <c r="B269" s="37"/>
      <c r="C269" s="34" t="s">
        <v>163</v>
      </c>
      <c r="D269" s="30">
        <v>240579.33</v>
      </c>
      <c r="E269" s="23"/>
      <c r="F269" s="23"/>
      <c r="G269" s="23"/>
      <c r="H269" s="23"/>
      <c r="I269" s="23"/>
      <c r="J269" s="28"/>
    </row>
    <row r="270" spans="2:10" ht="15.6" x14ac:dyDescent="0.3">
      <c r="B270" s="37"/>
      <c r="C270" s="34" t="s">
        <v>164</v>
      </c>
      <c r="D270" s="33"/>
      <c r="E270" s="23"/>
      <c r="F270" s="23"/>
      <c r="G270" s="23"/>
      <c r="H270" s="23"/>
      <c r="I270" s="23"/>
      <c r="J270" s="28"/>
    </row>
    <row r="271" spans="2:10" ht="15.6" x14ac:dyDescent="0.3">
      <c r="B271" s="37"/>
      <c r="C271" s="34" t="s">
        <v>165</v>
      </c>
      <c r="D271" s="33"/>
      <c r="E271" s="23"/>
      <c r="F271" s="23"/>
      <c r="G271" s="23"/>
      <c r="H271" s="23"/>
      <c r="I271" s="23"/>
      <c r="J271" s="28"/>
    </row>
    <row r="272" spans="2:10" ht="15.6" x14ac:dyDescent="0.3">
      <c r="B272" s="37"/>
      <c r="C272" s="34" t="s">
        <v>166</v>
      </c>
      <c r="D272" s="30">
        <v>87550</v>
      </c>
      <c r="E272" s="23"/>
      <c r="F272" s="23"/>
      <c r="G272" s="23"/>
      <c r="H272" s="23"/>
      <c r="I272" s="23"/>
      <c r="J272" s="28"/>
    </row>
    <row r="273" spans="2:10" ht="15.6" x14ac:dyDescent="0.3">
      <c r="B273" s="37"/>
      <c r="C273" s="34" t="s">
        <v>167</v>
      </c>
      <c r="D273" s="30">
        <v>61460</v>
      </c>
      <c r="E273" s="23"/>
      <c r="F273" s="23"/>
      <c r="G273" s="23"/>
      <c r="H273" s="23"/>
      <c r="I273" s="23"/>
      <c r="J273" s="28"/>
    </row>
    <row r="274" spans="2:10" ht="15.6" x14ac:dyDescent="0.3">
      <c r="B274" s="37"/>
      <c r="C274" s="34" t="s">
        <v>168</v>
      </c>
      <c r="D274" s="30">
        <v>381100</v>
      </c>
      <c r="E274" s="23"/>
      <c r="F274" s="23"/>
      <c r="G274" s="23"/>
      <c r="H274" s="23"/>
      <c r="I274" s="23"/>
      <c r="J274" s="28"/>
    </row>
    <row r="275" spans="2:10" ht="15.6" x14ac:dyDescent="0.3">
      <c r="B275" s="37"/>
      <c r="C275" s="34" t="s">
        <v>169</v>
      </c>
      <c r="D275" s="33"/>
      <c r="E275" s="23"/>
      <c r="F275" s="23"/>
      <c r="G275" s="23"/>
      <c r="H275" s="23"/>
      <c r="I275" s="23"/>
      <c r="J275" s="28"/>
    </row>
    <row r="276" spans="2:10" ht="15.6" x14ac:dyDescent="0.3">
      <c r="B276" s="37"/>
      <c r="C276" s="34" t="s">
        <v>170</v>
      </c>
      <c r="D276" s="33"/>
      <c r="E276" s="23"/>
      <c r="F276" s="23"/>
      <c r="G276" s="23"/>
      <c r="H276" s="23"/>
      <c r="I276" s="23"/>
      <c r="J276" s="28"/>
    </row>
    <row r="277" spans="2:10" ht="15.6" x14ac:dyDescent="0.3">
      <c r="B277" s="37"/>
      <c r="C277" s="34" t="s">
        <v>171</v>
      </c>
      <c r="D277" s="33"/>
      <c r="E277" s="23"/>
      <c r="F277" s="23"/>
      <c r="G277" s="23"/>
      <c r="H277" s="23"/>
      <c r="I277" s="23"/>
      <c r="J277" s="28"/>
    </row>
    <row r="278" spans="2:10" ht="15.6" x14ac:dyDescent="0.3">
      <c r="B278" s="37"/>
      <c r="C278" s="34" t="s">
        <v>172</v>
      </c>
      <c r="D278" s="30">
        <v>26631</v>
      </c>
      <c r="E278" s="23"/>
      <c r="F278" s="23"/>
      <c r="G278" s="23"/>
      <c r="H278" s="23"/>
      <c r="I278" s="23"/>
      <c r="J278" s="28"/>
    </row>
    <row r="279" spans="2:10" ht="15.6" x14ac:dyDescent="0.3">
      <c r="B279" s="37"/>
      <c r="C279" s="34" t="s">
        <v>173</v>
      </c>
      <c r="D279" s="30">
        <v>114961</v>
      </c>
      <c r="E279" s="23"/>
      <c r="F279" s="23"/>
      <c r="G279" s="23"/>
      <c r="H279" s="23"/>
      <c r="I279" s="23"/>
      <c r="J279" s="28"/>
    </row>
    <row r="280" spans="2:10" ht="15.6" x14ac:dyDescent="0.3">
      <c r="B280" s="38"/>
      <c r="C280" s="34" t="s">
        <v>174</v>
      </c>
      <c r="D280" s="33"/>
      <c r="E280" s="23"/>
      <c r="F280" s="23"/>
      <c r="G280" s="23"/>
      <c r="H280" s="23"/>
      <c r="I280" s="23"/>
      <c r="J280" s="28"/>
    </row>
    <row r="281" spans="2:10" ht="15.6" x14ac:dyDescent="0.3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ht="15.6" x14ac:dyDescent="0.3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ht="15.6" x14ac:dyDescent="0.3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ht="15.6" x14ac:dyDescent="0.3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ht="15.6" x14ac:dyDescent="0.3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ht="15.6" x14ac:dyDescent="0.3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ht="15.6" x14ac:dyDescent="0.3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ht="15.6" x14ac:dyDescent="0.3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ht="15.6" x14ac:dyDescent="0.3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ht="15.6" x14ac:dyDescent="0.3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ht="15.6" x14ac:dyDescent="0.3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ht="15.6" x14ac:dyDescent="0.3">
      <c r="B292" s="28"/>
      <c r="C292" s="28"/>
      <c r="D292" s="28"/>
      <c r="E292" s="28"/>
      <c r="F292" s="28"/>
      <c r="G292" s="28"/>
      <c r="H292" s="28"/>
      <c r="I292" s="28"/>
      <c r="J292" s="28"/>
    </row>
  </sheetData>
  <mergeCells count="10">
    <mergeCell ref="B181:B280"/>
    <mergeCell ref="B134:B172"/>
    <mergeCell ref="B2:N2"/>
    <mergeCell ref="B9:I9"/>
    <mergeCell ref="B50:I50"/>
    <mergeCell ref="B132:I132"/>
    <mergeCell ref="B11:B47"/>
    <mergeCell ref="B52:B88"/>
    <mergeCell ref="B91:I91"/>
    <mergeCell ref="B93:B1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 &amp; 4.2.2 &amp; 4.4.1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Jaspreet Hira</cp:lastModifiedBy>
  <dcterms:created xsi:type="dcterms:W3CDTF">2023-04-19T04:42:14Z</dcterms:created>
  <dcterms:modified xsi:type="dcterms:W3CDTF">2023-10-05T10:46:03Z</dcterms:modified>
</cp:coreProperties>
</file>